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0" yWindow="45" windowWidth="13785" windowHeight="14580" tabRatio="859" activeTab="1"/>
  </bookViews>
  <sheets>
    <sheet name="OPĆI" sheetId="1" r:id="rId1"/>
    <sheet name="REK" sheetId="2" r:id="rId2"/>
    <sheet name="aPRIP" sheetId="3" r:id="rId3"/>
    <sheet name="bZEM" sheetId="4" r:id="rId4"/>
    <sheet name="cBET" sheetId="5" r:id="rId5"/>
    <sheet name="dKAM" sheetId="6" r:id="rId6"/>
    <sheet name="eBRAV" sheetId="7" r:id="rId7"/>
    <sheet name="fLIM" sheetId="8" r:id="rId8"/>
    <sheet name="Sheet1" sheetId="9" r:id="rId9"/>
  </sheets>
  <definedNames>
    <definedName name="_xlnm.Print_Area" localSheetId="2">'aPRIP'!$A$1:$H$12</definedName>
    <definedName name="_xlnm.Print_Area" localSheetId="3">'bZEM'!$A$1:$H$52</definedName>
    <definedName name="_xlnm.Print_Area" localSheetId="4">'cBET'!$A$1:$H$90</definedName>
    <definedName name="_xlnm.Print_Area" localSheetId="5">'dKAM'!$A$1:$H$49</definedName>
    <definedName name="_xlnm.Print_Area" localSheetId="6">'eBRAV'!$A$1:$G$164</definedName>
    <definedName name="_xlnm.Print_Area" localSheetId="7">'fLIM'!$A$1:$G$18</definedName>
    <definedName name="_xlnm.Print_Area" localSheetId="0">'OPĆI'!$A$1:$G$20</definedName>
    <definedName name="_xlnm.Print_Area" localSheetId="1">'REK'!$A$1:$I$22</definedName>
  </definedNames>
  <calcPr fullCalcOnLoad="1"/>
</workbook>
</file>

<file path=xl/comments5.xml><?xml version="1.0" encoding="utf-8"?>
<comments xmlns="http://schemas.openxmlformats.org/spreadsheetml/2006/main">
  <authors>
    <author>zoran</author>
  </authors>
  <commentList>
    <comment ref="F86" authorId="0">
      <text>
        <r>
          <rPr>
            <b/>
            <sz val="9"/>
            <rFont val="Tahoma"/>
            <family val="2"/>
          </rPr>
          <t>zoran:</t>
        </r>
        <r>
          <rPr>
            <sz val="9"/>
            <rFont val="Tahoma"/>
            <family val="2"/>
          </rPr>
          <t xml:space="preserve">
ploče, zidovi ...85kg/m3
nosivi elementi većeg raspona 100kg/m3
serkalži 125kg/m3</t>
        </r>
      </text>
    </comment>
  </commentList>
</comments>
</file>

<file path=xl/sharedStrings.xml><?xml version="1.0" encoding="utf-8"?>
<sst xmlns="http://schemas.openxmlformats.org/spreadsheetml/2006/main" count="292" uniqueCount="212">
  <si>
    <t>Opći uvjeti i napomene</t>
  </si>
  <si>
    <t>9. Izvođač je dužan gradilište držati čisto i uredno, a na kraju treba izvesti sva fina čiščenja zidova, podova, vrata, prozora, stijena, stakala i dr. što se neće posebno opisivati u stavkama.</t>
  </si>
  <si>
    <t>Nakon naplate okončane situacije izvođač će predati zgradu investitoru ili po investitoru određenom korisniku.</t>
  </si>
  <si>
    <t>10.Izvođač će zajedno sa nadzornim organom izraditi vremenski plan (gantogram) aktivnosti na gradilištu i njime odrediti dinamiku financiranja, dobave materijala i opreme i sl.</t>
  </si>
  <si>
    <t>Opći uvijeti</t>
  </si>
  <si>
    <t>- primjena mjera zaštite na radu i drugih važećih propisa;</t>
  </si>
  <si>
    <t>GRAĐEVINSKO - OBRTNIČKI RADOVI</t>
  </si>
  <si>
    <t>Od ulaska na gradilište izvođač je obavezan voditi građevinski dnevnik u kojem bilježi opis radnih procesa i građevinsku knjigu u kojoj bilježi i dokumentira mjerenja, sve faze izvršenog posla prema stavkama troškovnika i projektu.</t>
  </si>
  <si>
    <t>Izvođač je dužan na gradilištu čuvati Građevnu dozvolu, glavni i izvedbeni projekt i dati ih na uvid ovlaštenim inspekcijskim službama.</t>
  </si>
  <si>
    <t>A</t>
  </si>
  <si>
    <t>B</t>
  </si>
  <si>
    <t>C</t>
  </si>
  <si>
    <t>D</t>
  </si>
  <si>
    <t>E</t>
  </si>
  <si>
    <t>8. Sav rad i materijal vezan  za organizaciju građevinske proizvodnje: ograde, vrata gradilišta, putovi na gradilištu, uredi, blagovaonice, svlačionice, sanitarije gradilišta, spremišta materijala i alata, telefonski, električni, vodovodni i sl. priključci gradilišta kao i cijena korištenja priključaka uključeni su u ugovorenu cijenu.</t>
  </si>
  <si>
    <t>OPĆI UVJETI:</t>
  </si>
  <si>
    <t>1. Nacrti, tehnički opis i ovaj troškovnik čine cjelinu projekta.</t>
  </si>
  <si>
    <t>Izvođač je dužan proučiti sve gore navedene dijelove projekta, te u slučaju nejasnoća tražiti objašnjenje od projektanta, odnosno iznijeti svoje primjedbe. Izvoditelji radova opisanih u ovom troškovniku moraju se pridržavati uvjeta za izvođenje pojedinih radova koji su priloženi ovom troškovniku.</t>
  </si>
  <si>
    <t>Nepoznavanje crtanog dijela projekta i tehničkog opisa neće se prihvatiti kao razlog za povišenje jediničnih cijena ili greške u izvedbi.</t>
  </si>
  <si>
    <t>Od tog trenutka pa do primopredaje zgrade izvođač je odgovoran za stvari i osobe koje se nalaze unutar gradilišta.</t>
  </si>
  <si>
    <t>F</t>
  </si>
  <si>
    <t>R BR</t>
  </si>
  <si>
    <t>OPIS</t>
  </si>
  <si>
    <t>jedinica</t>
  </si>
  <si>
    <t>količina</t>
  </si>
  <si>
    <t>jed.cijena</t>
  </si>
  <si>
    <t>cijena</t>
  </si>
  <si>
    <t>kom</t>
  </si>
  <si>
    <t>- sve unutarnje pretovare, transporte i manipulacije;</t>
  </si>
  <si>
    <t>2. Izvođač je dužan pridržavati se svih važećih zakona i propisa i to naročito Zakona o gradnji, Zakona o zaštiti na radu, Hrvatskih normi i dr..</t>
  </si>
  <si>
    <t>3. Izvođač je prilikom uvođenja u posao dužan, u okviru ugovorene cijene, preuzeti česticu, te obavijestiti nadležne službe o otvaranju gradilišta.</t>
  </si>
  <si>
    <t>Izvođač je dužan sve radove izvesti od kvalitetnog materijala, prema opisu i pismenim naputcima projektanta, ali sve u okviru ponudene jedinične cijene.
Ukoliko opis određene stavke dovodi ponuditelja (izvođača) u sumnju o nacinu izvedbe, treba pravovremeno prije predaje ponude tražiti objašnjenje od projektanta.</t>
  </si>
  <si>
    <t xml:space="preserve">Sve štete nastale prilikom izvedbe, a izvodac ih je mogao sprijeciti  dužan ih je ukloniti o svom trošku.
Svi nekvalitetni radovi moraju se otkloniti i zamijeniti ispravnima. Sukladno tome tolerancije mjera izvedenih radova odredene su običajima zanata, odnosno prema odluci nadzorne službe. Izvodac je dužan sve mjere provjeravati u naravi, te o svim nejednakostima izmedu projekta i stanja na gradilištu obavijestiti projektanta i nadzornu službu.
Sva odstupanja od dogovorenih tolerancija izvodac ce otkloniti o svom trošku.
</t>
  </si>
  <si>
    <t>m</t>
  </si>
  <si>
    <r>
      <t>m</t>
    </r>
    <r>
      <rPr>
        <sz val="10"/>
        <rFont val="Calibri"/>
        <family val="2"/>
      </rPr>
      <t>²</t>
    </r>
  </si>
  <si>
    <t>Odvoz građ. otpada na deponij</t>
  </si>
  <si>
    <t>UKUPNO SVI RADOVI bez PDV</t>
  </si>
  <si>
    <t>komplet</t>
  </si>
  <si>
    <t xml:space="preserve">GRAĐEVINSKO - OBRTNIČKI RADOVI UKUPNO </t>
  </si>
  <si>
    <t xml:space="preserve"> PDV - 25 %</t>
  </si>
  <si>
    <t xml:space="preserve">  -obračun po kg</t>
  </si>
  <si>
    <r>
      <t>m</t>
    </r>
    <r>
      <rPr>
        <sz val="10"/>
        <rFont val="Arial"/>
        <family val="2"/>
      </rPr>
      <t>²</t>
    </r>
  </si>
  <si>
    <t xml:space="preserve">  -presađivanje na udaljenost 15 m</t>
  </si>
  <si>
    <t>Presađivanje stabala maslina promjera krošnje 3 m, promjer debla 10-15 cm</t>
  </si>
  <si>
    <t>Sječa sa vađenjem korijena grmolikog zelenila - lovor višnja - živica</t>
  </si>
  <si>
    <t>m1</t>
  </si>
  <si>
    <t xml:space="preserve"> -odvoz na gradsku deponiju</t>
  </si>
  <si>
    <t>A/ PRIPREMNI RADOVI</t>
  </si>
  <si>
    <t>A/ PRIPREMNI RADOVI ukupno</t>
  </si>
  <si>
    <t>Opći uvjeti</t>
  </si>
  <si>
    <t xml:space="preserve">Svi ostali materijali koji nisu obuhvaćeni normama moraju imati certifikate od za to ovlaštenih institucija.
Svi limarski elementi predviđeni su od Al plastificiranog lima.
Konzole - nosače opšava, žljebova i cijevi izvesti iz pocinčanog željeza.
Lim koji naliježe na betonsku podlogu, drvo, žbuku ili na podlogu od opeke mora biti podložen sa krovnom ljepenkom čija su dobava i postava uključene u cijenu
Kod spajanja raznih vrsta materijala treba na pogodan način izvesti izolaciju (premaz, izol.traka i sl.) da ne dođe do galvanskog elektriciteta.
Sastav i učvršćenja moraju biti tako izvedeni da elementi pri temperaturnim promjenama mogu nesmetano dilatirati, a da pri tome ostanu nepropusni. Moraju se osigurati od oštećenja koje može izazvati vjetar i sl.
Ako je opis koje stavke izvođaču nejasan treba pravovremeno, prije predaje ponude, tražiti objašnjenje od projektanta. Eventualne izmjene materijala te načina izvedbe tokom gradnje moraju se izvršiti isključivo pismenim dogovorom s projektantom i nadzornim inženjerom. Sve višeradnje koje neće biti na taj način utvrđivane, neće se priznati u obračun.
</t>
  </si>
  <si>
    <t>Izvođač je dužan prije izrade limarije uzeti sve izmjere u naravi, a također je dužan prije početka montaže ispitati sve dijelove gdje se imaju izvesti limarski radovi, te na eventualnu neispravnost istih upozoriti nadzornog inženjera, jer će se u protivnom naknadni popravci izvršiti na račun izvođača limarskih radova.
Način izvedbe i ugradbe, te obračun u svemu prema postojećim normama za izvođenje završnih radova u građevinarstvu TU-XVII, po jedinici mjere u troškovniku i stvarno izvedenim količinama na gradilištu.
Jedinična cijena treba sadržavati:</t>
  </si>
  <si>
    <t xml:space="preserve"> - sav rad uključivo i uzimanje mjere na gradnji za izvedbu i obračun,
- sav materijal uključivo pomoćni te pričvrsni materijal,
- sav rad na gradnji i u radionici,
- sav transport i uskladištenje materijala,
- čišćenje i miniziranje željeznih dijelova
- dobavu i polaganje podložne ljepenke,
- ugradbu limarije upucavanjem,
- potrebne platforme, pokretnu skelu za montažu, kuke, užad, ljestve,
- ugradbu u ziđe ili sl. potrebnih obujmica, slivnika i sl.,
- čišćenje od otpadaka nakon izvršenih radova,
- zaštitu izvedenih radova do primopredaje.
Ovi opći i posebni uvjeti mijenjaju se ili nadopunjuju opisom pojedinih stavki troškovnika.</t>
  </si>
  <si>
    <t>obračun po kompletu</t>
  </si>
  <si>
    <t xml:space="preserve">Izvođač je dužan prije početka radova provjeriti sve građevinske elemente na koje ili za koje se se pričvršćuje limarija i pismeno dostaviti naručitelju svoje primjedbe u vezi eventualnih nedostataka posebno u slučaju: neodgovarajućeg izbora projektiranog materijala i loše riješenog načina vezivanja limarije za građevinske radove.
Dijelovi različitog materijala ne smiju se dodirivati jer bi uslijed toga moglo doći do korozije. 
Limarske radove izvesti prema opisu u troškovniku, uz eventualne korekcije projektom predviđenih razvijenih širina i opisa detalja po izmjeri na licu mjesta. Radove izvoditi po pravilima struke i primjenjujući važeće opće i posebne tehničke propise i norme, naročito temeljem čl. 20. Zakona o tehničkim zahtjevima za prizvode i ocjeni sukladnosi (NN 158/03), preuzetih iz:
</t>
  </si>
  <si>
    <t>Pravilnika o tehn.normativima za projektiranje i izvođenje završnih radova u građevinarstvu (Sl.list 21/90),
te hrvatske norme:
HRN U.N9.052 -Građ.prefabr.elementi: Prozorska limena klupčica,
HRN U.N9.053 -Građ.prefabr.elementi: Odvodnjavanje krovova i dijelova zgrada limenim elementima
HRN U.N9.054 -Građ.prefabr.elementi: Pokrivanje krovnih ravnina limom
HRN U.N9.055 -Građ.prefabr.elementi: Opšivanja vanjskih dijelova zgrada limom
Ugrađeni materijali moraju biti kvalitetni i odgovarati hrvatskim normama i to:
Pocinčani lim HRN C.B4.081
Čelični lim HRN C.B4.017, HRN C.B4.110 - 113</t>
  </si>
  <si>
    <t>Premještanje krovne vertikale</t>
  </si>
  <si>
    <t>Prije izvedbe radova izvoditelj je dužan izraditi i predočiti detalje izvedbe i radioničke nacrte kao i materijale za izvedbu. Tek nakon izbora i odobrenja može se otpočeti rad u odabranoj kvaliteti.</t>
  </si>
  <si>
    <t>Prilikom izvođenja radova mora se izvoditelj striktno pridržavati prihvaćenih materijala i detalja.</t>
  </si>
  <si>
    <t>razna crna bravarija</t>
  </si>
  <si>
    <t xml:space="preserve">Za svu bravariju vrijedi da u jediničnoj cijeni treba obuhvatiti:
- sve materijale koji se ugrađuju i koriste (osnovne i pomoćne materijale);
- sav potrebna rad (osnovni i pomoćni) na izvedbi radova do potpune gotovosti i funkcionalnosti istih;
- sve transporte i prijenose do i na gradilištu sve do mjesta ugradbe;
- sva potrebna uskladištenja i zaštite, sve potrebne zaštitne konstrukcije, fasadne skele i skele, kao i sve drugo predviđeno mjerama zaštite na radu i pravilima struke;
- ugradbu bravarije;
- sva brtvljenje i kitanje reški i dilatacija između pojedinih elemenata same stavke i između stavke i susjednih ploha;
- sva sidra i sidrene detalje i profile;
- bušenje rupa u zidovima od opeke ili betona, dobavu i ugradbu pl. tipla za sidrene vijke kao i ugradbu vijaka, po potrebi zapunjavanje rupa za sidra ili oštećenja od ugradbe cem. mortom 1:1;D54
- završnu obradu vidljivih ploha po opisu iz troškovnika;
- sve troškove ispitivanja do dobivanja certifikata, uključivo sve potrebne materijale, uzorke i radnje vezane uz isto;
 - sva vrata se opremaju okovima koji imaju fiksnu kvaku s vanjske strane a pokretnu s unutarnje, te se opremaju cilindričnim ulošcima </t>
  </si>
  <si>
    <t>Izvoditelj treba kvalitetu ugrađenih materijala i stručnost radnika dokazati odgovarajućim certifikatima izdanim od strane za to ovlaštene institucije. Za materijale za koje izvoditelj nema certifikat a isti se traži treba izvoditelj osigurati uzorke i dati ih na ispitivanje. Sve troškove za dobivanje certifikata predstavljaju obvezu i trošak izvoditelja.
 Prije izvedbe mjere svih stavki treba obvezno kontrolirati na licu mjesta.</t>
  </si>
  <si>
    <t>Svi vidljivi dijelovi bravarije moraju biti završno bojani alkidnim naličem za bolju obradu, što uključuje: čišćenje od rđe, po potrebi; ličenje očišćenih mjesta antikorozivnim naličem u 2 premaza; kitanje pukotina i rupica odgovarajućim kitom; ličenje alkidnom bojom u 2 premaza; ličenje alkidnom lak bojom.
Svi vijci i spojna sredstva moraju obvezno biti od nerđajućeg materijala, izvedeno u antikorozivnoj izvedbi.</t>
  </si>
  <si>
    <t xml:space="preserve">Izvođač radova je dužan prema glavnom projektu, stvarnim mjerama i izvedbenim detaljima iz projekta izraditi prijedlog konačne dispozicije fasadne obloge  . Potrebno je izraditi izvedbeni projekt , projekt montaže, radioničke nacrte svih detalja  </t>
  </si>
  <si>
    <t xml:space="preserve">Izvođač radova je dužan posjedovati suglasnost za obavljanje djelatnosti građenja i izvođenja pojedinih radova prema Zakonu o gradnji (NN 175/03 , 100/04,76/07) te pravilniku (NN 89/06 i 139/06) . </t>
  </si>
  <si>
    <t>Primjenjom određenih propisi za prozore izvedeni prozori trebaju zadovoljavati sljedeće vrijednosti:     ZRAKOPROPUSNOST prema  HRN EN 12207:2001 – razred 4;   VODONEPROPUSNOST prema  HRN EN 12208:2001 – razred 9A;  OTPORNOST NA OPTEREĆENJE VJETROM prema:  HRN EN 12210:2001 – razred C3; ZVUČNA IZOLACIJA prema HRN EN ISO 140-3:1998,   HRN EN ISO 717-1:1998, HRN EN ISO 717-1:1998/A1:2008, Rw=36 dB</t>
  </si>
  <si>
    <r>
      <t xml:space="preserve">Izvođač Al. radova je dužan izraditi projektnu dokumentaciju sa izvedbenim shemama i svim detaljima ugradbe, te ju predati na pregled i ovjeru glavnom    projektantu građevine. </t>
    </r>
    <r>
      <rPr>
        <b/>
        <sz val="11"/>
        <rFont val="Arial"/>
        <family val="2"/>
      </rPr>
      <t xml:space="preserve">Samo po usaglašenim shemama i detaljima moguće je pristupiti izradi radioničke dokumentacije na osnovu koje se Al. stavke izrađuju i montiraju.         </t>
    </r>
  </si>
  <si>
    <t>B/ ZEMLJANI RADOVI</t>
  </si>
  <si>
    <t>B/ ZEMLJANI RADOVI ukupno</t>
  </si>
  <si>
    <t>m³</t>
  </si>
  <si>
    <t>Izrada tamponskog sloja šljunka 20 cm</t>
  </si>
  <si>
    <t xml:space="preserve"> -šljunak 16-32 mm
 -nabijanje s kvašenjem do zbijenosti 400 kPa</t>
  </si>
  <si>
    <t>Iskop sloja površinskog sloja zemlje - humusa za pješačku stazu</t>
  </si>
  <si>
    <t xml:space="preserve"> -zemlja III kat., širina iskopa 30 cm, dubina 40 cm
 U stavci je transport zemlje do gradilišne deponije (oko 10 m)</t>
  </si>
  <si>
    <t>Iskop zemlje za trakaste temelje stepenica</t>
  </si>
  <si>
    <t xml:space="preserve"> -zemlja III kat. sa komadima kamenja do 10 kg dubine 33 cm 
 -planiranje dna iskopa i nabijanje dna iskopa do zbijenosti 400 kPa
 U stavci je transport zemlje do gradilišne deponije (oko 10 m)</t>
  </si>
  <si>
    <t>Pri izvedbi zemljanih radova moraju se u potpunosti primjenjivati postojeći propisi - Pravilnik o zaštiti na radu u građevinarstvu, Građevinske norme i HTZ propisi.</t>
  </si>
  <si>
    <t>Svi iskopi zemlje vrše se strojno, a samo djelomično ručno (planiranja). Iskope izvesti točno po projektu, u skladu sa geomehaničkim izvještajem. Propisane mjere presjeka - profila ne smiju se prekoračiti bez posebnog odobrenja nadzorne službe.</t>
  </si>
  <si>
    <t>Kosine širokog iskopa prilagoditi kategoriji terena.</t>
  </si>
  <si>
    <t>Kod eventualne pojave vode (kiše, topljenje snijega ili podzemne vode) izvoditelj treba izvršiti odvodnjavanje iste sa iskopanih površina (sabirna okna i crpljenje vode), te zaštiti iskopane profile.</t>
  </si>
  <si>
    <t>Iskopani materijal upotrijebiti za nasipavanje i zatrpavanje. Isti treba prevesti na gradilišni deponij, uskladištiti te poslije upotrijebiti. Višak iskopanog materijala odvesti na gradski deponij.</t>
  </si>
  <si>
    <t>Nasipavanje unutar i oko objekta izvesti do tražene zbijenosti, odnosno u slojevima od po 20 cm, sa strojnim nabijanjem i vlaženjem vodom.</t>
  </si>
  <si>
    <t>Prije početka ostalih radova (betoniranje, postava oplate) geomehaničar treba pregledati kvalitetu tla i odobriti početak radova.</t>
  </si>
  <si>
    <t>Jediničnom cijenom obuhvaćeno je:</t>
  </si>
  <si>
    <t xml:space="preserve"> - sav rad i materijal;</t>
  </si>
  <si>
    <t xml:space="preserve"> - svi prijenosi i prijevozi;</t>
  </si>
  <si>
    <t xml:space="preserve"> - sva potrebna priručna sredstva za izvođenje radova;</t>
  </si>
  <si>
    <t xml:space="preserve"> - sva podupiranja i razupiranja ako su potrebna;</t>
  </si>
  <si>
    <t xml:space="preserve"> - zaštitne mjere kod eventualne pojave vode;</t>
  </si>
  <si>
    <t xml:space="preserve"> - održavanje čistoće na vanjskim putevima kroz koje prolazi transport zemlje sa i na gradilište;</t>
  </si>
  <si>
    <t xml:space="preserve"> - odgovarajuće koeficijente zbijenosti ili rastresitosti, jer isti nisu uključeni u količinama zemlje.</t>
  </si>
  <si>
    <t>Obračun iskopanih i nasutih količina vršiti u sraslom stanju materijala, a prema postojećim normama GN.</t>
  </si>
  <si>
    <t>Ovaj troškovnik ne uključuje zemljane radove na uređenju okoliša.</t>
  </si>
  <si>
    <t>Svi iskopi obračunati su na bazi relativne kote +/- 0,00.</t>
  </si>
  <si>
    <t>C/ BETONSKI I ARMIRAČKI RADOVI</t>
  </si>
  <si>
    <t>Betonske i armiranobetonske radove potrebno je izvesti prema tehničkom opisu, statičkom računu, armaturnim nacrtima i troškovniku. U svemu se treba pridržavati Tehničkog propisa za betonske konstrukcije (NN 101/05, 85/06), Tehničkog propisa za cement za betonske konstrukcije (NN 64/05, 74/06) i ostalih važećih tehničkih propisa i standarda.</t>
  </si>
  <si>
    <t>Prije početka rada izvoditelj treba izraditi projekt betona, u kojem su definirani kvaliteta betona, marka betona i način ugradbe, a sve prema navedenom Pravilniku.</t>
  </si>
  <si>
    <t>Beton se izrađuje u pogonima za proizvodnju betona, te gotov doprema na gradilište. Pogoni i uređaji za proizvodnju betona moraju zadovoljiti odredbe HRN U.M1.050.</t>
  </si>
  <si>
    <t>Beton treba zaštititi dok nije vezao i to od atmosferskih i temperaturnih utjecaja.</t>
  </si>
  <si>
    <t>Izvoditelj je dužan dati na ispitivanje betonske uzorke prema važećem Pravilniku o tehničkim mjerama bez posebne naplate. Nadzorni inženjer zadržava pravo izvanrednog ispitivanja betona, tj. može uzeti seriju kocki i dati ih na ispitivanje. U slučaju pozitivnog nalaza troškove ispitivanja snosi investitor.</t>
  </si>
  <si>
    <t>Sva ugradba betona u ab konstrukcije je obavezno strojna.</t>
  </si>
  <si>
    <t>Jedinična cijena betonskih i ab radova uključuje slijedeće:</t>
  </si>
  <si>
    <t>- dobavna cijena gotovog betona uključujući sve transporte i manipulacije;</t>
  </si>
  <si>
    <t>- sav potreban rad na ugradbi betona;</t>
  </si>
  <si>
    <t>- poduzimanje mjera zaštite na radu i drugih mjera;</t>
  </si>
  <si>
    <t>- zaštita betonskih i ab konstrukcija od djelovanja atmosferilija i temperaturnih utjecaja;</t>
  </si>
  <si>
    <t>- ugradba svih potrebnih posebno nespecificiranih elemenata (sidra, ankeri i sl.);</t>
  </si>
  <si>
    <t xml:space="preserve"> - ugradba gumeno-plastičnih brtvi tipa "SIKA AR 26" ili odgovarajuće, na svim mjestima radnih reški;</t>
  </si>
  <si>
    <t xml:space="preserve"> - čišćenje nakon završenih radova.</t>
  </si>
  <si>
    <t>armatura</t>
  </si>
  <si>
    <t>Armatura se ispravlja, reže i savija u pogonu (armiračnica), te gotova doprema na gradilište. Betonsko željezo mora se saviti točno po planu savijanja sa svim preklopima i nastavcima izvedenim prema Pravilniku.</t>
  </si>
  <si>
    <t>Postavom željeza treba osigurati propisane zaštitne slojeve betona prema Pravilniku.</t>
  </si>
  <si>
    <t xml:space="preserve"> Prije početka betoniranja armaturu pregledava nadzorni inženjer investitora ili statičar kod složenijih konstrukcija. Njihovim upisom u građevinski dnevnik može započeti betoniranje.</t>
  </si>
  <si>
    <t>Obračun se vrši prema postojećim normama GN-400.</t>
  </si>
  <si>
    <t>Jedinična cijena armiračkih radova uključuje slijedeće:</t>
  </si>
  <si>
    <t>- dobavna cijena gotove armature uključujući sve transporte i manipulacije;</t>
  </si>
  <si>
    <t>- sav potreban rad i alat na ugradbi armature;</t>
  </si>
  <si>
    <t>- postavljanje armature i vezanje, sa podmetačima (plastičnim ili betonskim, cca 4 kom/m2 oplate) i privremenim učvršćivanjem za oplatu;</t>
  </si>
  <si>
    <t>- čišćenje armature od hrđe, masnoća i ostalih nečistoća;</t>
  </si>
  <si>
    <t xml:space="preserve"> - primjena mjera zaštite na radu i drugih važećih propisa.</t>
  </si>
  <si>
    <t>oplata</t>
  </si>
  <si>
    <t>Oplate izvesti prema opisu u troškovniku, planu oplate i detaljima, prema te u skladu sa važećim standardima za izvedbu i materijale.</t>
  </si>
  <si>
    <t xml:space="preserve">Oplatu treba postaviti tako da se nakon betoniranja ne pojavi ni najmanja deformacija konstrukcije. Skidanje oplate izvesti požljivo da ne dođe do oštećenja konstrukcije, naročito rubova, zubaca ili utora. </t>
  </si>
  <si>
    <t>Obračun se vrši prema postojećim normama GN-601.</t>
  </si>
  <si>
    <t>Oplatu računati u kompletnoj površini konstrukcije bez odbijanja otvora za vrata, prozore, prolaze i  prodore.</t>
  </si>
  <si>
    <t>Podupiranje za sve oplate je u cijeni, visine kako je stavkom troškovnika određeno.</t>
  </si>
  <si>
    <t>Jedinična cijena oplate sadrži:</t>
  </si>
  <si>
    <t>- dobavu svog potrebnog materijala za izvedbu oplate uključujući sve transporte i manipulacije;</t>
  </si>
  <si>
    <t>- sav potreban rad na krojenju i ugradbi oplate;</t>
  </si>
  <si>
    <t>- označavanje, uzimanje mjera na građevini;</t>
  </si>
  <si>
    <t>- močenje ili mazanje oplate (ili limenih kalupa) prije betoniranja;</t>
  </si>
  <si>
    <t>- demontaža oplate, čišćenje, vađenje čavala, sortiranje;</t>
  </si>
  <si>
    <t>- izradu radne skele;</t>
  </si>
  <si>
    <t>- izvedba manjih prodora, utora i udubljenja umetanjem u oplatu blokova od ekspandiranog polistirena ili kutija od drvene oplate, te njihova demontaža;</t>
  </si>
  <si>
    <t xml:space="preserve"> - sva potrebna oplata kod prekida betoniranja;</t>
  </si>
  <si>
    <t xml:space="preserve"> - čišćenje nakon završetka radova.</t>
  </si>
  <si>
    <t xml:space="preserve">beton </t>
  </si>
  <si>
    <r>
      <t>m</t>
    </r>
    <r>
      <rPr>
        <sz val="10"/>
        <rFont val="Calibri"/>
        <family val="2"/>
      </rPr>
      <t>³</t>
    </r>
  </si>
  <si>
    <t>Betoniranje nadtemeljnih zidova</t>
  </si>
  <si>
    <t>Betoniranje AB podne ploče</t>
  </si>
  <si>
    <t xml:space="preserve"> -širina temelja 30 cm 
-nabijenim betonom C25/30, konstrukcije srednjeg presjeka. U cijeni je strojno spravljanje betona i ugradba, svi prijevozi i prijenosi , izrada montaža i demontaža oplate.</t>
  </si>
  <si>
    <t>R. BR</t>
  </si>
  <si>
    <t>oplata - 4-strana</t>
  </si>
  <si>
    <t xml:space="preserve"> -betonom C 25/30, konstrukcija malog presjeka , u 4-str. oplati , U cijeni je strojno spravljanje betona i ugradba , svi prijevozi i prijenosi , izrada montaža i demontaža oplate.</t>
  </si>
  <si>
    <t xml:space="preserve">oplata </t>
  </si>
  <si>
    <t xml:space="preserve">
 -betonom C 25/30 debljine 16 cm sa fino zaglađenom površinom
 -malog presjeka, 3-strana oplata
 -u  cijeni je strojno spravljanje betona i ugradba , svi prijevozi i prijenosi.</t>
  </si>
  <si>
    <t>Betoniranje AB stepenica i podesta (4 stepenice)</t>
  </si>
  <si>
    <t>Betoniranje AB stepenica na tlu (9 stepenica)</t>
  </si>
  <si>
    <t xml:space="preserve">
 -betonom C 25/30 debljine 10 cm sa fino zaglađenom površinom
 -malog presjeka, 2-strana oplata
 -u  cijeni je strojno spravljanje betona i ugradba , svi prijevozi i prijenosi.</t>
  </si>
  <si>
    <t xml:space="preserve">
 -betonom C 25/30 debljine 10 cm sa fino zaglađenom površinom
 -u  cijeni je strojno spravljanje betona i ugradba , svi prijevozi i prijenosi.
-malog presjeka, 1-strana oplata</t>
  </si>
  <si>
    <t>C/ BETONSKI I ARMIRAČKI RADOVI ukupno</t>
  </si>
  <si>
    <t xml:space="preserve"> -mali presjek - visina 70 cm, širina 20 cm</t>
  </si>
  <si>
    <t>Betoniranje trakastih temelja stepenica i bočnih stranica stepenica na zemlji</t>
  </si>
  <si>
    <t>Betonski opločnik pješačke staze</t>
  </si>
  <si>
    <t>Dobava i postava betonskog rubnjaka</t>
  </si>
  <si>
    <t xml:space="preserve"> -iskop zemlje
 -postava rubnjaka 10/20 cm u podlogu od zemljovlažnog betona
 zapunjavanje reški cem. mortom</t>
  </si>
  <si>
    <t xml:space="preserve"> -za stavku D1</t>
  </si>
  <si>
    <t>Opločenje podesta kamenim pločama</t>
  </si>
  <si>
    <t xml:space="preserve"> -kamene ploče 60/30/3 cm od kamena PLANO, štokani
 -polaganje na cem mort. 2 cm
 -polaganje sa minimalnom reškom</t>
  </si>
  <si>
    <t>Opločenje stepenica kamenim pločama</t>
  </si>
  <si>
    <t xml:space="preserve"> -kamene ploče za gazišta 90/33/3 cm od kamena PLANO, štokani
 -polaganje na cem mort. 2 cm
 -polaganje sa minimalnom reškom</t>
  </si>
  <si>
    <t xml:space="preserve"> 
-kamene ploče za čela 90/11/2 cm od kamena PLANO, štokani
 -polaganje na cem mort. 2 cm
 -polaganje sa minimalnom reškom</t>
  </si>
  <si>
    <t>D/ KAMENARSKI I PODOPLAGAČKI RADOVI ukupno</t>
  </si>
  <si>
    <t>D/ KAMENARSKI I PODOPLAGAČKI RADOVI</t>
  </si>
  <si>
    <t>Kamenorezačke radove izvesti na mjestima određenim projektom, po opisu troškovnika te u skladu sa postojećim standardima HRN U.F7.010.</t>
  </si>
  <si>
    <t>Sav materijal za izradu kamenorezačkih radova mora zadovoljavati odgovarajuće propise:</t>
  </si>
  <si>
    <t>kamene ploče HRN B.B3.200</t>
  </si>
  <si>
    <t>mort-cement HRN.B.C1.010,011,015</t>
  </si>
  <si>
    <t>hidratizirano vapno HRN 8.C1.020</t>
  </si>
  <si>
    <t>Metalna spojna sredstva moraju biti od nerđajućih materijala. Sav materijal koji nije obuhvaćen tandardima mora imati ateste od za to ovlaštenih organizacija. Ako koja stavka nije izvođaču jasna, mora prije predaje ponude tražiti objašnjenje od projektanta.</t>
  </si>
  <si>
    <t xml:space="preserve">Eventualne izmjene materijala te načina izvedbe tokom gradnje moraju se izvršiti isključivo pismenim dogovorom s projektantom i nadzornim organom. Sve više radnje, koje neće biti na taj način utvrđene, neće se priznati u obračunu </t>
  </si>
  <si>
    <t xml:space="preserve">Pri davanju ponude izvođač je dužan stupiti u vezu s projektantom zbog dogovora o vrsti kamena, te uz ponudu za svaku stavku gdje se radi o drugoj vrsti, dati do tri vrste uzoraka , za koje vrste kamena vrijedi ponuđena jedinična cijena </t>
  </si>
  <si>
    <t>Prije polaganja opločenja izvođač je dužan ispitati podlogu. Ako je podloga neispravna, izvođač je dužan o tome obavjestiti nadzornu službu, odnosno izvođača građevinskih radova sa zahtjevom da se nedostaci uklone.</t>
  </si>
  <si>
    <t>Ukoliko se opločenja izvedu na neispravnu podlogu, naknadni popravci izvršit će se na račun izvođača kamenorezačkih radova.</t>
  </si>
  <si>
    <t>Obračun se vrši prema postojećim normama za izvođenje završnih radova u građevinarstvu TU- VII</t>
  </si>
  <si>
    <t>Jedinična cijena treba sadržavati:</t>
  </si>
  <si>
    <t>• dovođenje vode, plina i struje od priključka na gradilištu do mjesta potrošnje, korištenje strojeva i goriva,</t>
  </si>
  <si>
    <t>• isporuka pogonskog materijala,</t>
  </si>
  <si>
    <t>• davanje potrebnih uzoraka,</t>
  </si>
  <si>
    <t>•  dovoz materijala na gradilište, uskladištenje te donos na mjesto ugradbe, osvjetljavenje, čišćenje i grijanje prostorija za boravak i sanitarija izvođača</t>
  </si>
  <si>
    <t>•  popravak manjih neravnina i oštećenja te čišćenje i priprema podloga,</t>
  </si>
  <si>
    <t>•  poduzimanje mjera po propisima zaštite na radu i drugim postojećim propisima ,</t>
  </si>
  <si>
    <t>• zaštita izvedenih radova do momenta primopredaje,</t>
  </si>
  <si>
    <t>•  čišćenje prostorija poslije izvedenih radova.</t>
  </si>
  <si>
    <t xml:space="preserve">Ovi opći uvjeti mijenjaju se i nadopunjuju opisom pojedine stavke troškovnika .
Prije montaže na gradilištu, izvođač je dužan izraditi razradu detalja izrade (ugradbe) pridržavajući se pravila dobrog zanata i uvažavajući klimatske uvjete, te dati ih na ovjeru projektantu i nadzoru. Za atestirane detalje proizvođača  nije potrebna suglasnost projektanta . Ovo se ne odnosi na posebne detalje koji su projektom već definirani </t>
  </si>
  <si>
    <r>
      <t>•</t>
    </r>
    <r>
      <rPr>
        <sz val="9"/>
        <color indexed="8"/>
        <rFont val="Arial Narrow"/>
        <family val="2"/>
      </rPr>
      <t>  sav materijal - glavni i vezni,</t>
    </r>
  </si>
  <si>
    <r>
      <t>•</t>
    </r>
    <r>
      <rPr>
        <sz val="9"/>
        <color indexed="8"/>
        <rFont val="Arial Narrow"/>
        <family val="2"/>
      </rPr>
      <t xml:space="preserve"> sav rad - glavni i pomoćni,</t>
    </r>
  </si>
  <si>
    <r>
      <t>•</t>
    </r>
    <r>
      <rPr>
        <sz val="9"/>
        <color indexed="8"/>
        <rFont val="Arial Narrow"/>
        <family val="2"/>
      </rPr>
      <t>  uzimanje mjera za izvedbu i obračun,</t>
    </r>
  </si>
  <si>
    <t>E/ BRAVARSKI RADOVI</t>
  </si>
  <si>
    <t>E/ BRAVARSKI RADOVI UKUPNO</t>
  </si>
  <si>
    <t>Izrada i montaža čel. ograde manjih stepenica</t>
  </si>
  <si>
    <t xml:space="preserve"> -armatura B 500</t>
  </si>
  <si>
    <t>kg</t>
  </si>
  <si>
    <r>
      <rPr>
        <b/>
        <sz val="10"/>
        <rFont val="Arial"/>
        <family val="2"/>
      </rPr>
      <t>Armatura</t>
    </r>
    <r>
      <rPr>
        <sz val="10"/>
        <rFont val="Arial"/>
        <family val="2"/>
      </rPr>
      <t xml:space="preserve">
 -dobava, doprema, izmjera, rezanje, savijanje, postava i vezivanje armature jednostavne i srednje složenosti. Količine su prema procjeni 70kg/ m</t>
    </r>
    <r>
      <rPr>
        <sz val="10"/>
        <rFont val="Calibri"/>
        <family val="2"/>
      </rPr>
      <t>³ betona</t>
    </r>
    <r>
      <rPr>
        <sz val="10"/>
        <rFont val="Arial"/>
        <family val="2"/>
      </rPr>
      <t xml:space="preserve">
</t>
    </r>
  </si>
  <si>
    <t>Izrada i montaža čel. ograde većih stepenica</t>
  </si>
  <si>
    <t xml:space="preserve"> -izrada, dobava i montaža ograde od čel. profila 40/40 mm (rukohvati i stupovi) i 40/20 mm (horiz.prečke - 6 komada) koja se sastoji od:
 -horizontalni dio 313/100 cm sa dvije vertikale usidrene u bočnu srtanu podesta
 -kosi dio 370/100 cm sa tri vertikale učvršćene u bočnu stranu stepenica
 -ograda plastificirana u boju prma postojećoj ogradi</t>
  </si>
  <si>
    <t>ličenje ograde</t>
  </si>
  <si>
    <t xml:space="preserve"> -ličenje ograde u st. E1 i postojeće orgade u suterenu zgrade do prizemlja
 -brušenje stare boje, kitanje neravnina i lakiranje alkidnim lakom u dva sloja u boji prema postojećoj ogradi</t>
  </si>
  <si>
    <t>PRIPREMNI RADOVI</t>
  </si>
  <si>
    <t>ZEMLJANI RADOVI</t>
  </si>
  <si>
    <t>BETONSKI RADOVI</t>
  </si>
  <si>
    <t>KAMENARSKI I PODOPOLAGAČKI RADOVI</t>
  </si>
  <si>
    <t>BRAVARSKI RADOVI</t>
  </si>
  <si>
    <t>LIMARSKI RADOVI</t>
  </si>
  <si>
    <t xml:space="preserve"> -rezanje vertikale na visini oko 3 m i demontaža donjeg dijela (limeni dio Ø100 sa dva koljena l=1,5 m, ljevanoželjezni dio sa revizijom l=1,5 m) te ponovna montaža na rub fasadnog istaka 
</t>
  </si>
  <si>
    <t>F/ LIMARSKI RADOVI</t>
  </si>
  <si>
    <t>F/ LIMARSKI RADOVI ukupno</t>
  </si>
  <si>
    <r>
      <t xml:space="preserve"> -izrada spoja gornjeg dijela vertikale i premještenog dijela horizontalnim olukom Ø100 mm dužine 120 cm
 -dva koljena 90</t>
    </r>
    <r>
      <rPr>
        <sz val="10"/>
        <rFont val="Calibri"/>
        <family val="2"/>
      </rPr>
      <t>°</t>
    </r>
    <r>
      <rPr>
        <sz val="8.5"/>
        <rFont val="Arial"/>
        <family val="2"/>
      </rPr>
      <t xml:space="preserve"> </t>
    </r>
    <r>
      <rPr>
        <sz val="10"/>
        <rFont val="Arial"/>
        <family val="2"/>
      </rPr>
      <t xml:space="preserve">
-čelični plastificirani lim 0,6 mm Ø100 mm
</t>
    </r>
  </si>
  <si>
    <t xml:space="preserve"> -dobava bet. opločnika PLOČA 40/60/8 cm, siva, pjeskarena, Beton Lučko ili drugog jednakih karakteristika
 -polaganje opločnika na sloj pijeska 2-4mm debljine 5 cm
 -ispuna reški kvarcnim pijeskom</t>
  </si>
  <si>
    <t>OŠ VALENTIN KLARIN - REKONSTRUKCIJA FAZA II - SUTEREN - 2. VANJSKI RADOVI</t>
  </si>
  <si>
    <t xml:space="preserve"> -izrada, dobava i montaža ograde od čel. profila 40/40 mm (rukohvati i stupovi) i 40/20 mm (horiz.prečke - 6 komada) koja se sastoji od:
 -novi kosi dio 157/114 cm - 2 komada
 -dio 253/114 cm odrezan od postojeće ograde i prilagođen i spojen sa novim dijelom - 1 komad
 -horiz. dio 171/114 skrojen od postojeće ograde i spojen sa kosim dijelom</t>
  </si>
  <si>
    <t>TROŠKOVNIK GRAĐEVINSKO-OBRTNIČKIH RADOVA</t>
  </si>
</sst>
</file>

<file path=xl/styles.xml><?xml version="1.0" encoding="utf-8"?>
<styleSheet xmlns="http://schemas.openxmlformats.org/spreadsheetml/2006/main">
  <numFmts count="2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quot; kn&quot;"/>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quot;Da&quot;;&quot;Da&quot;;&quot;Ne&quot;"/>
    <numFmt numFmtId="179" formatCode="&quot;Istina&quot;;&quot;Istina&quot;;&quot;Laž&quot;"/>
    <numFmt numFmtId="180" formatCode="&quot;Uključeno&quot;;&quot;Uključeno&quot;;&quot;Isključeno&quot;"/>
    <numFmt numFmtId="181" formatCode="0.00\ &quot;kn&quot;"/>
    <numFmt numFmtId="182" formatCode="#,##0.00\ &quot;kn&quot;"/>
    <numFmt numFmtId="183" formatCode="&quot;Istinito&quot;;&quot;Istinito&quot;;&quot;Neistinito&quot;"/>
    <numFmt numFmtId="184" formatCode="#,##0.00&quot; &quot;[$kn-41A]"/>
  </numFmts>
  <fonts count="60">
    <font>
      <sz val="10"/>
      <name val="Arial"/>
      <family val="2"/>
    </font>
    <font>
      <b/>
      <sz val="12"/>
      <name val="Arial"/>
      <family val="2"/>
    </font>
    <font>
      <sz val="12"/>
      <name val="Arial"/>
      <family val="2"/>
    </font>
    <font>
      <b/>
      <sz val="10"/>
      <name val="Arial"/>
      <family val="2"/>
    </font>
    <font>
      <b/>
      <sz val="12"/>
      <color indexed="16"/>
      <name val="Arial"/>
      <family val="2"/>
    </font>
    <font>
      <sz val="10"/>
      <color indexed="8"/>
      <name val="Arial"/>
      <family val="2"/>
    </font>
    <font>
      <b/>
      <sz val="10"/>
      <color indexed="9"/>
      <name val="Arial"/>
      <family val="2"/>
    </font>
    <font>
      <sz val="10"/>
      <color indexed="63"/>
      <name val="Arial"/>
      <family val="2"/>
    </font>
    <font>
      <sz val="8"/>
      <name val="Arial"/>
      <family val="2"/>
    </font>
    <font>
      <i/>
      <sz val="10"/>
      <name val="Arial CE"/>
      <family val="2"/>
    </font>
    <font>
      <b/>
      <i/>
      <sz val="10"/>
      <name val="Arial CE"/>
      <family val="2"/>
    </font>
    <font>
      <sz val="10"/>
      <color indexed="20"/>
      <name val="Arial"/>
      <family val="2"/>
    </font>
    <font>
      <u val="single"/>
      <sz val="8.5"/>
      <color indexed="20"/>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0"/>
      <name val="Calibri"/>
      <family val="2"/>
    </font>
    <font>
      <sz val="10"/>
      <name val="Sun DRACO"/>
      <family val="3"/>
    </font>
    <font>
      <sz val="11"/>
      <name val="Arial Narrow"/>
      <family val="2"/>
    </font>
    <font>
      <b/>
      <sz val="11"/>
      <name val="Arial Narrow"/>
      <family val="2"/>
    </font>
    <font>
      <sz val="12"/>
      <name val="Arial CE"/>
      <family val="0"/>
    </font>
    <font>
      <i/>
      <sz val="11"/>
      <name val="Arial Narrow"/>
      <family val="2"/>
    </font>
    <font>
      <i/>
      <sz val="9"/>
      <name val="Arial CE"/>
      <family val="2"/>
    </font>
    <font>
      <b/>
      <sz val="10"/>
      <color indexed="63"/>
      <name val="Arial"/>
      <family val="2"/>
    </font>
    <font>
      <sz val="11"/>
      <name val="Arial"/>
      <family val="2"/>
    </font>
    <font>
      <sz val="9"/>
      <name val="Arial"/>
      <family val="2"/>
    </font>
    <font>
      <sz val="8.5"/>
      <name val="Arial"/>
      <family val="2"/>
    </font>
    <font>
      <b/>
      <sz val="11"/>
      <name val="Arial"/>
      <family val="2"/>
    </font>
    <font>
      <sz val="9"/>
      <name val="Arial Narrow"/>
      <family val="2"/>
    </font>
    <font>
      <sz val="9"/>
      <color indexed="8"/>
      <name val="Arial Narrow"/>
      <family val="2"/>
    </font>
    <font>
      <b/>
      <sz val="9"/>
      <name val="Tahoma"/>
      <family val="2"/>
    </font>
    <font>
      <sz val="9"/>
      <name val="Tahoma"/>
      <family val="2"/>
    </font>
    <font>
      <sz val="10"/>
      <color indexed="9"/>
      <name val="Arial"/>
      <family val="2"/>
    </font>
    <font>
      <b/>
      <sz val="10"/>
      <color indexed="52"/>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8"/>
      <color indexed="56"/>
      <name val="Cambria"/>
      <family val="2"/>
    </font>
    <font>
      <b/>
      <sz val="10"/>
      <color indexed="8"/>
      <name val="Arial"/>
      <family val="2"/>
    </font>
    <font>
      <sz val="10"/>
      <color indexed="10"/>
      <name val="Arial"/>
      <family val="2"/>
    </font>
    <font>
      <b/>
      <sz val="9"/>
      <color indexed="8"/>
      <name val="Arial Narrow"/>
      <family val="2"/>
    </font>
    <font>
      <sz val="11"/>
      <color indexed="8"/>
      <name val="Arial Narrow"/>
      <family val="2"/>
    </font>
    <font>
      <sz val="10"/>
      <color theme="1"/>
      <name val="Arial"/>
      <family val="2"/>
    </font>
    <font>
      <sz val="10"/>
      <color theme="0"/>
      <name val="Arial"/>
      <family val="2"/>
    </font>
    <font>
      <sz val="10"/>
      <color rgb="FF006100"/>
      <name val="Arial"/>
      <family val="2"/>
    </font>
    <font>
      <b/>
      <sz val="10"/>
      <color rgb="FF3F3F3F"/>
      <name val="Arial"/>
      <family val="2"/>
    </font>
    <font>
      <b/>
      <sz val="10"/>
      <color rgb="FFFA7D00"/>
      <name val="Arial"/>
      <family val="2"/>
    </font>
    <font>
      <sz val="10"/>
      <color rgb="FF9C6500"/>
      <name val="Arial"/>
      <family val="2"/>
    </font>
    <font>
      <sz val="10"/>
      <color rgb="FFFA7D00"/>
      <name val="Arial"/>
      <family val="2"/>
    </font>
    <font>
      <b/>
      <sz val="10"/>
      <color theme="0"/>
      <name val="Arial"/>
      <family val="2"/>
    </font>
    <font>
      <i/>
      <sz val="10"/>
      <color rgb="FF7F7F7F"/>
      <name val="Arial"/>
      <family val="2"/>
    </font>
    <font>
      <sz val="10"/>
      <color rgb="FFFF0000"/>
      <name val="Arial"/>
      <family val="2"/>
    </font>
    <font>
      <b/>
      <sz val="10"/>
      <color theme="1"/>
      <name val="Arial"/>
      <family val="2"/>
    </font>
    <font>
      <sz val="10"/>
      <color rgb="FF3F3F76"/>
      <name val="Arial"/>
      <family val="2"/>
    </font>
    <font>
      <b/>
      <sz val="9"/>
      <color rgb="FF181818"/>
      <name val="Arial Narrow"/>
      <family val="2"/>
    </font>
    <font>
      <sz val="11"/>
      <color theme="1"/>
      <name val="Arial Narrow"/>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3"/>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color indexed="63"/>
      </top>
      <bottom style="thin"/>
    </border>
    <border>
      <left style="medium">
        <color indexed="8"/>
      </left>
      <right style="medium">
        <color indexed="8"/>
      </right>
      <top style="medium">
        <color indexed="8"/>
      </top>
      <bottom style="medium">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1" applyNumberFormat="0" applyFont="0" applyAlignment="0" applyProtection="0"/>
    <xf numFmtId="171" fontId="0" fillId="0" borderId="0" applyFont="0" applyFill="0" applyBorder="0" applyAlignment="0" applyProtection="0"/>
    <xf numFmtId="0" fontId="47" fillId="19" borderId="0" applyNumberFormat="0" applyBorder="0" applyAlignment="0" applyProtection="0"/>
    <xf numFmtId="0" fontId="16" fillId="0" borderId="0" applyNumberFormat="0" applyFill="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15"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8" fillId="25" borderId="2" applyNumberFormat="0" applyAlignment="0" applyProtection="0"/>
    <xf numFmtId="0" fontId="49" fillId="25" borderId="3" applyNumberFormat="0" applyAlignment="0" applyProtection="0"/>
    <xf numFmtId="0" fontId="11" fillId="26" borderId="0" applyNumberFormat="0" applyBorder="0" applyAlignment="0" applyProtection="0"/>
    <xf numFmtId="0" fontId="40"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50" fillId="27" borderId="0" applyNumberFormat="0" applyBorder="0" applyAlignment="0" applyProtection="0"/>
    <xf numFmtId="0" fontId="0" fillId="0" borderId="0">
      <alignment/>
      <protection/>
    </xf>
    <xf numFmtId="0" fontId="18" fillId="0" borderId="0" applyNumberFormat="0" applyFill="0" applyBorder="0" applyAlignment="0" applyProtection="0"/>
    <xf numFmtId="0" fontId="21" fillId="0" borderId="0">
      <alignment/>
      <protection/>
    </xf>
    <xf numFmtId="9" fontId="0" fillId="0" borderId="0" applyFill="0" applyBorder="0" applyAlignment="0" applyProtection="0"/>
    <xf numFmtId="0" fontId="51" fillId="0" borderId="7" applyNumberFormat="0" applyFill="0" applyAlignment="0" applyProtection="0"/>
    <xf numFmtId="0" fontId="12" fillId="0" borderId="0" applyNumberFormat="0" applyFill="0" applyBorder="0" applyAlignment="0" applyProtection="0"/>
    <xf numFmtId="0" fontId="52" fillId="28" borderId="8"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29" borderId="3" applyNumberFormat="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150">
    <xf numFmtId="0" fontId="0" fillId="0" borderId="0" xfId="0" applyAlignment="1">
      <alignment/>
    </xf>
    <xf numFmtId="0" fontId="2" fillId="0" borderId="0" xfId="0" applyFont="1" applyBorder="1" applyAlignment="1">
      <alignment wrapText="1"/>
    </xf>
    <xf numFmtId="0" fontId="3" fillId="0" borderId="10" xfId="0" applyFont="1" applyFill="1" applyBorder="1" applyAlignment="1">
      <alignment/>
    </xf>
    <xf numFmtId="0" fontId="0" fillId="0" borderId="10" xfId="0" applyBorder="1" applyAlignment="1">
      <alignment/>
    </xf>
    <xf numFmtId="172" fontId="0" fillId="0" borderId="10" xfId="0" applyNumberFormat="1" applyBorder="1" applyAlignment="1">
      <alignment/>
    </xf>
    <xf numFmtId="0" fontId="3" fillId="0" borderId="0" xfId="0" applyFont="1" applyFill="1" applyBorder="1" applyAlignment="1">
      <alignment/>
    </xf>
    <xf numFmtId="0" fontId="0" fillId="0" borderId="0" xfId="0" applyBorder="1" applyAlignment="1">
      <alignment/>
    </xf>
    <xf numFmtId="172" fontId="0" fillId="0" borderId="0" xfId="0" applyNumberFormat="1" applyBorder="1" applyAlignment="1">
      <alignment/>
    </xf>
    <xf numFmtId="0" fontId="0" fillId="0" borderId="0" xfId="0" applyFill="1" applyAlignment="1">
      <alignment/>
    </xf>
    <xf numFmtId="0" fontId="0" fillId="0" borderId="10" xfId="0" applyBorder="1" applyAlignment="1">
      <alignment horizontal="right"/>
    </xf>
    <xf numFmtId="2" fontId="0" fillId="0" borderId="10" xfId="0" applyNumberFormat="1" applyBorder="1" applyAlignment="1">
      <alignment/>
    </xf>
    <xf numFmtId="0" fontId="0" fillId="0" borderId="0" xfId="0" applyBorder="1" applyAlignment="1">
      <alignment horizontal="right"/>
    </xf>
    <xf numFmtId="2" fontId="0" fillId="0" borderId="0" xfId="0" applyNumberFormat="1" applyBorder="1" applyAlignment="1">
      <alignment/>
    </xf>
    <xf numFmtId="172" fontId="3" fillId="0" borderId="0" xfId="0" applyNumberFormat="1" applyFont="1" applyBorder="1" applyAlignment="1">
      <alignment/>
    </xf>
    <xf numFmtId="0" fontId="0" fillId="0" borderId="10" xfId="0" applyFont="1" applyFill="1" applyBorder="1" applyAlignment="1">
      <alignment horizontal="right"/>
    </xf>
    <xf numFmtId="0" fontId="0" fillId="0" borderId="0" xfId="0" applyFont="1" applyFill="1" applyBorder="1" applyAlignment="1">
      <alignment horizontal="right"/>
    </xf>
    <xf numFmtId="0" fontId="0" fillId="0" borderId="0" xfId="0" applyFill="1" applyBorder="1" applyAlignment="1">
      <alignment horizontal="right"/>
    </xf>
    <xf numFmtId="2" fontId="0" fillId="0" borderId="0" xfId="0" applyNumberFormat="1" applyFill="1" applyBorder="1" applyAlignment="1">
      <alignment/>
    </xf>
    <xf numFmtId="172" fontId="0" fillId="0" borderId="0" xfId="0" applyNumberFormat="1" applyFill="1" applyBorder="1" applyAlignment="1">
      <alignment/>
    </xf>
    <xf numFmtId="0" fontId="5" fillId="0" borderId="10" xfId="0" applyFont="1" applyFill="1" applyBorder="1" applyAlignment="1">
      <alignment/>
    </xf>
    <xf numFmtId="0" fontId="5" fillId="0" borderId="10" xfId="0" applyFont="1" applyFill="1" applyBorder="1" applyAlignment="1">
      <alignment horizontal="right"/>
    </xf>
    <xf numFmtId="0" fontId="3" fillId="0" borderId="0" xfId="0" applyNumberFormat="1" applyFont="1" applyFill="1" applyBorder="1" applyAlignment="1">
      <alignment horizontal="left"/>
    </xf>
    <xf numFmtId="172" fontId="0" fillId="0" borderId="10" xfId="0" applyNumberFormat="1" applyFill="1" applyBorder="1" applyAlignment="1">
      <alignment/>
    </xf>
    <xf numFmtId="0" fontId="0" fillId="0" borderId="0" xfId="0" applyFill="1" applyBorder="1" applyAlignment="1">
      <alignment/>
    </xf>
    <xf numFmtId="172" fontId="3" fillId="0" borderId="0" xfId="0" applyNumberFormat="1" applyFont="1" applyFill="1" applyBorder="1" applyAlignment="1">
      <alignment/>
    </xf>
    <xf numFmtId="0" fontId="6" fillId="0" borderId="0" xfId="0" applyFont="1" applyFill="1" applyBorder="1" applyAlignment="1">
      <alignment/>
    </xf>
    <xf numFmtId="0" fontId="4" fillId="0" borderId="0" xfId="0" applyFont="1" applyFill="1" applyBorder="1" applyAlignment="1">
      <alignment wrapText="1"/>
    </xf>
    <xf numFmtId="0" fontId="6" fillId="0" borderId="0" xfId="0" applyFont="1" applyFill="1" applyAlignment="1">
      <alignment/>
    </xf>
    <xf numFmtId="0" fontId="3" fillId="0" borderId="0" xfId="0" applyFont="1" applyFill="1" applyBorder="1" applyAlignment="1">
      <alignment horizontal="left" vertical="top"/>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horizontal="left" vertical="top"/>
    </xf>
    <xf numFmtId="0" fontId="3" fillId="0" borderId="0" xfId="0" applyFont="1" applyAlignment="1">
      <alignment vertical="top" wrapText="1"/>
    </xf>
    <xf numFmtId="0" fontId="0" fillId="0" borderId="0" xfId="0" applyBorder="1" applyAlignment="1">
      <alignment wrapText="1"/>
    </xf>
    <xf numFmtId="0" fontId="0" fillId="0" borderId="0" xfId="0" applyAlignment="1">
      <alignment horizontal="right"/>
    </xf>
    <xf numFmtId="4" fontId="0" fillId="0" borderId="0" xfId="0" applyNumberFormat="1" applyAlignment="1">
      <alignment/>
    </xf>
    <xf numFmtId="4" fontId="0" fillId="0" borderId="10" xfId="0" applyNumberFormat="1" applyBorder="1" applyAlignment="1">
      <alignment/>
    </xf>
    <xf numFmtId="4" fontId="0" fillId="0" borderId="0" xfId="0" applyNumberFormat="1" applyBorder="1" applyAlignment="1">
      <alignment/>
    </xf>
    <xf numFmtId="0" fontId="0" fillId="0" borderId="0" xfId="0" applyAlignment="1">
      <alignment wrapText="1"/>
    </xf>
    <xf numFmtId="0" fontId="7" fillId="0" borderId="10" xfId="0" applyFont="1" applyFill="1" applyBorder="1" applyAlignment="1">
      <alignment/>
    </xf>
    <xf numFmtId="0" fontId="7" fillId="0" borderId="10" xfId="0" applyFont="1" applyFill="1" applyBorder="1" applyAlignment="1">
      <alignment horizontal="right"/>
    </xf>
    <xf numFmtId="0" fontId="7" fillId="0" borderId="0" xfId="0" applyFont="1" applyFill="1" applyBorder="1" applyAlignment="1">
      <alignment/>
    </xf>
    <xf numFmtId="0" fontId="7" fillId="0" borderId="0" xfId="0" applyFont="1" applyFill="1" applyBorder="1" applyAlignment="1">
      <alignment horizontal="right"/>
    </xf>
    <xf numFmtId="0" fontId="3" fillId="0" borderId="0" xfId="0" applyNumberFormat="1" applyFont="1" applyFill="1" applyBorder="1" applyAlignment="1">
      <alignment horizontal="left" vertical="top"/>
    </xf>
    <xf numFmtId="0" fontId="0" fillId="0" borderId="0" xfId="0" applyFill="1" applyBorder="1" applyAlignment="1">
      <alignment vertical="top"/>
    </xf>
    <xf numFmtId="172" fontId="0" fillId="0" borderId="0" xfId="0" applyNumberFormat="1" applyFill="1" applyBorder="1" applyAlignment="1">
      <alignment vertical="top"/>
    </xf>
    <xf numFmtId="49" fontId="0" fillId="0" borderId="10" xfId="0" applyNumberFormat="1" applyFill="1" applyBorder="1" applyAlignment="1">
      <alignment horizontal="justify" wrapText="1"/>
    </xf>
    <xf numFmtId="0" fontId="0" fillId="0" borderId="11" xfId="0" applyBorder="1" applyAlignment="1">
      <alignment/>
    </xf>
    <xf numFmtId="0" fontId="0" fillId="0" borderId="0" xfId="0" applyFont="1" applyAlignment="1">
      <alignment horizontal="right"/>
    </xf>
    <xf numFmtId="2" fontId="0" fillId="0" borderId="0" xfId="0" applyNumberFormat="1" applyFont="1" applyAlignment="1">
      <alignment/>
    </xf>
    <xf numFmtId="4" fontId="0" fillId="0" borderId="0" xfId="0" applyNumberFormat="1" applyFont="1" applyAlignment="1">
      <alignment/>
    </xf>
    <xf numFmtId="4" fontId="0" fillId="0" borderId="11" xfId="0" applyNumberFormat="1" applyFont="1" applyBorder="1" applyAlignment="1">
      <alignment/>
    </xf>
    <xf numFmtId="0" fontId="0" fillId="0" borderId="11" xfId="0" applyBorder="1" applyAlignment="1">
      <alignment wrapText="1"/>
    </xf>
    <xf numFmtId="0" fontId="0" fillId="0" borderId="11" xfId="0" applyBorder="1" applyAlignment="1">
      <alignment horizontal="right"/>
    </xf>
    <xf numFmtId="0" fontId="5" fillId="0" borderId="0" xfId="0" applyFont="1" applyFill="1" applyBorder="1" applyAlignment="1">
      <alignment/>
    </xf>
    <xf numFmtId="0" fontId="5" fillId="0" borderId="0" xfId="0" applyFont="1" applyFill="1" applyBorder="1" applyAlignment="1">
      <alignment horizontal="right"/>
    </xf>
    <xf numFmtId="49" fontId="0" fillId="0" borderId="0" xfId="0" applyNumberFormat="1" applyFill="1" applyBorder="1" applyAlignment="1">
      <alignment horizontal="justify" wrapText="1"/>
    </xf>
    <xf numFmtId="0" fontId="9" fillId="0" borderId="0" xfId="0" applyFont="1" applyAlignment="1">
      <alignment horizontal="left" vertical="top" wrapText="1"/>
    </xf>
    <xf numFmtId="0" fontId="9" fillId="0" borderId="0" xfId="0" applyFont="1" applyAlignment="1">
      <alignment/>
    </xf>
    <xf numFmtId="0" fontId="10" fillId="0" borderId="0" xfId="0" applyFont="1" applyAlignment="1">
      <alignment/>
    </xf>
    <xf numFmtId="0" fontId="9" fillId="0" borderId="0" xfId="0" applyFont="1" applyAlignment="1">
      <alignment/>
    </xf>
    <xf numFmtId="4" fontId="0" fillId="0" borderId="0" xfId="0" applyNumberFormat="1" applyFont="1" applyBorder="1" applyAlignment="1">
      <alignment/>
    </xf>
    <xf numFmtId="0" fontId="0" fillId="0" borderId="0" xfId="0" applyFont="1" applyAlignment="1">
      <alignment/>
    </xf>
    <xf numFmtId="4" fontId="5" fillId="0" borderId="0" xfId="0" applyNumberFormat="1" applyFont="1" applyFill="1" applyBorder="1" applyAlignment="1">
      <alignment horizontal="right"/>
    </xf>
    <xf numFmtId="0" fontId="3" fillId="0" borderId="0" xfId="0" applyFont="1" applyAlignment="1">
      <alignment vertical="top"/>
    </xf>
    <xf numFmtId="4" fontId="3" fillId="0" borderId="0" xfId="0" applyNumberFormat="1" applyFont="1" applyAlignment="1">
      <alignment/>
    </xf>
    <xf numFmtId="4" fontId="5" fillId="0" borderId="10" xfId="0" applyNumberFormat="1" applyFont="1" applyFill="1" applyBorder="1" applyAlignment="1">
      <alignment horizontal="right"/>
    </xf>
    <xf numFmtId="0" fontId="6" fillId="30" borderId="12" xfId="0" applyFont="1" applyFill="1" applyBorder="1" applyAlignment="1">
      <alignment wrapText="1"/>
    </xf>
    <xf numFmtId="4" fontId="3" fillId="0" borderId="0" xfId="0" applyNumberFormat="1" applyFont="1" applyAlignment="1">
      <alignment/>
    </xf>
    <xf numFmtId="0" fontId="0" fillId="0" borderId="0" xfId="0" applyNumberFormat="1" applyFont="1" applyFill="1" applyBorder="1" applyAlignment="1">
      <alignment horizontal="left" vertical="top" wrapText="1"/>
    </xf>
    <xf numFmtId="49" fontId="0" fillId="0" borderId="0" xfId="0" applyNumberFormat="1" applyFill="1" applyBorder="1" applyAlignment="1">
      <alignment horizontal="left" wrapText="1"/>
    </xf>
    <xf numFmtId="2" fontId="0" fillId="0" borderId="0" xfId="0" applyNumberFormat="1" applyFill="1" applyBorder="1" applyAlignment="1">
      <alignment/>
    </xf>
    <xf numFmtId="0" fontId="0" fillId="0" borderId="13" xfId="0" applyFill="1" applyBorder="1" applyAlignment="1">
      <alignment/>
    </xf>
    <xf numFmtId="0" fontId="0" fillId="0" borderId="14" xfId="0" applyFill="1" applyBorder="1" applyAlignment="1">
      <alignment/>
    </xf>
    <xf numFmtId="172" fontId="3" fillId="0" borderId="15" xfId="0" applyNumberFormat="1" applyFont="1" applyFill="1" applyBorder="1" applyAlignment="1">
      <alignment/>
    </xf>
    <xf numFmtId="49" fontId="0" fillId="31" borderId="11" xfId="0" applyNumberFormat="1" applyFont="1" applyFill="1" applyBorder="1" applyAlignment="1">
      <alignment horizontal="left" vertical="top" wrapText="1"/>
    </xf>
    <xf numFmtId="49" fontId="0" fillId="0" borderId="11" xfId="0" applyNumberFormat="1" applyBorder="1" applyAlignment="1">
      <alignment horizontal="left" vertical="top" wrapText="1"/>
    </xf>
    <xf numFmtId="0" fontId="19" fillId="0" borderId="0" xfId="0" applyFont="1" applyAlignment="1">
      <alignment horizontal="left" vertical="top" wrapText="1"/>
    </xf>
    <xf numFmtId="0" fontId="0" fillId="0" borderId="0" xfId="0" applyAlignment="1">
      <alignment vertical="top" wrapText="1"/>
    </xf>
    <xf numFmtId="0" fontId="0" fillId="0" borderId="0" xfId="0" applyBorder="1" applyAlignment="1">
      <alignment vertical="top" wrapText="1"/>
    </xf>
    <xf numFmtId="0" fontId="23" fillId="0" borderId="0" xfId="0" applyFont="1" applyAlignment="1">
      <alignment horizontal="left" vertical="top" wrapText="1"/>
    </xf>
    <xf numFmtId="49" fontId="9" fillId="0" borderId="0" xfId="0" applyNumberFormat="1" applyFont="1" applyAlignment="1">
      <alignment horizontal="left" vertical="top" wrapText="1"/>
    </xf>
    <xf numFmtId="49" fontId="0" fillId="0" borderId="0" xfId="0" applyNumberFormat="1" applyBorder="1" applyAlignment="1">
      <alignment horizontal="left" vertical="top" wrapText="1"/>
    </xf>
    <xf numFmtId="0" fontId="3" fillId="0" borderId="0" xfId="0" applyNumberFormat="1" applyFont="1" applyBorder="1" applyAlignment="1">
      <alignment horizontal="left" vertical="top"/>
    </xf>
    <xf numFmtId="0" fontId="0" fillId="0" borderId="0" xfId="0" applyFont="1" applyBorder="1" applyAlignment="1">
      <alignment/>
    </xf>
    <xf numFmtId="0" fontId="0" fillId="0" borderId="10" xfId="0" applyFont="1" applyBorder="1" applyAlignment="1">
      <alignment wrapText="1"/>
    </xf>
    <xf numFmtId="0" fontId="0" fillId="0" borderId="0" xfId="0" applyFont="1" applyBorder="1" applyAlignment="1">
      <alignment wrapText="1"/>
    </xf>
    <xf numFmtId="4" fontId="7" fillId="0" borderId="0" xfId="0" applyNumberFormat="1" applyFont="1" applyFill="1" applyBorder="1" applyAlignment="1">
      <alignment horizontal="right"/>
    </xf>
    <xf numFmtId="7" fontId="24" fillId="0" borderId="0" xfId="0" applyNumberFormat="1" applyFont="1" applyFill="1" applyBorder="1" applyAlignment="1">
      <alignment horizontal="right"/>
    </xf>
    <xf numFmtId="0" fontId="26" fillId="0" borderId="0" xfId="0" applyFont="1" applyBorder="1" applyAlignment="1">
      <alignment wrapText="1"/>
    </xf>
    <xf numFmtId="0" fontId="9" fillId="0" borderId="0" xfId="0" applyFont="1" applyAlignment="1">
      <alignment horizontal="right"/>
    </xf>
    <xf numFmtId="4" fontId="9" fillId="0" borderId="0" xfId="0" applyNumberFormat="1" applyFont="1" applyAlignment="1" applyProtection="1">
      <alignment/>
      <protection locked="0"/>
    </xf>
    <xf numFmtId="49" fontId="10" fillId="0" borderId="0" xfId="0" applyNumberFormat="1" applyFont="1" applyAlignment="1">
      <alignment horizontal="left" vertical="top"/>
    </xf>
    <xf numFmtId="0" fontId="0" fillId="0" borderId="0" xfId="0" applyFont="1" applyAlignment="1">
      <alignment horizontal="left" vertical="top" wrapText="1"/>
    </xf>
    <xf numFmtId="0" fontId="3" fillId="0" borderId="0" xfId="0" applyFont="1" applyBorder="1" applyAlignment="1">
      <alignment horizontal="left" vertical="top"/>
    </xf>
    <xf numFmtId="0" fontId="3"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xf>
    <xf numFmtId="0" fontId="0" fillId="0" borderId="11" xfId="0" applyFont="1" applyBorder="1" applyAlignment="1">
      <alignment wrapText="1"/>
    </xf>
    <xf numFmtId="0" fontId="0" fillId="0" borderId="11" xfId="0" applyFont="1" applyBorder="1" applyAlignment="1">
      <alignment horizontal="right"/>
    </xf>
    <xf numFmtId="4" fontId="0" fillId="0" borderId="11" xfId="0" applyNumberFormat="1" applyFont="1" applyBorder="1" applyAlignment="1">
      <alignment horizontal="right"/>
    </xf>
    <xf numFmtId="4" fontId="0" fillId="0" borderId="11" xfId="0" applyNumberFormat="1" applyBorder="1" applyAlignment="1">
      <alignment/>
    </xf>
    <xf numFmtId="4" fontId="0" fillId="0" borderId="0" xfId="0" applyNumberFormat="1" applyFill="1" applyBorder="1" applyAlignment="1">
      <alignment/>
    </xf>
    <xf numFmtId="0" fontId="3" fillId="0" borderId="0" xfId="0" applyFont="1" applyAlignment="1">
      <alignment/>
    </xf>
    <xf numFmtId="2" fontId="0" fillId="0" borderId="0" xfId="0" applyNumberFormat="1" applyAlignment="1">
      <alignment wrapText="1"/>
    </xf>
    <xf numFmtId="0" fontId="0" fillId="0" borderId="11" xfId="0" applyFont="1" applyBorder="1" applyAlignment="1">
      <alignment wrapText="1"/>
    </xf>
    <xf numFmtId="4" fontId="0" fillId="0" borderId="11" xfId="0" applyNumberFormat="1" applyFont="1" applyFill="1" applyBorder="1" applyAlignment="1">
      <alignment/>
    </xf>
    <xf numFmtId="0" fontId="0" fillId="0" borderId="11" xfId="0" applyFont="1" applyBorder="1" applyAlignment="1">
      <alignment horizontal="right"/>
    </xf>
    <xf numFmtId="4" fontId="0" fillId="0" borderId="0" xfId="0" applyNumberFormat="1" applyFont="1" applyBorder="1" applyAlignment="1">
      <alignment horizontal="right"/>
    </xf>
    <xf numFmtId="4" fontId="0" fillId="0" borderId="11" xfId="0" applyNumberFormat="1" applyFont="1" applyBorder="1" applyAlignment="1">
      <alignment/>
    </xf>
    <xf numFmtId="0" fontId="0" fillId="0" borderId="0" xfId="0" applyNumberFormat="1" applyAlignment="1">
      <alignment horizontal="left" vertical="top" wrapText="1"/>
    </xf>
    <xf numFmtId="0" fontId="0" fillId="0" borderId="11" xfId="0" applyNumberFormat="1" applyBorder="1" applyAlignment="1">
      <alignment horizontal="left" vertical="top" wrapText="1"/>
    </xf>
    <xf numFmtId="0" fontId="57" fillId="0" borderId="0" xfId="0" applyFont="1" applyAlignment="1">
      <alignment vertical="center"/>
    </xf>
    <xf numFmtId="0" fontId="29" fillId="0" borderId="0" xfId="0" applyFont="1" applyAlignment="1">
      <alignment vertical="top" wrapText="1"/>
    </xf>
    <xf numFmtId="0" fontId="0" fillId="0" borderId="0" xfId="0" applyFont="1" applyBorder="1" applyAlignment="1">
      <alignment horizontal="right"/>
    </xf>
    <xf numFmtId="0" fontId="0" fillId="0" borderId="0" xfId="0" applyFont="1" applyAlignment="1">
      <alignment vertical="top" wrapText="1"/>
    </xf>
    <xf numFmtId="0" fontId="0" fillId="0" borderId="11" xfId="0" applyBorder="1" applyAlignment="1">
      <alignment horizontal="left" vertical="top" wrapText="1"/>
    </xf>
    <xf numFmtId="0" fontId="0" fillId="0" borderId="0" xfId="0" applyAlignment="1">
      <alignment/>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vertical="top" wrapText="1"/>
    </xf>
    <xf numFmtId="0" fontId="1" fillId="0" borderId="0" xfId="0" applyFont="1" applyBorder="1" applyAlignment="1">
      <alignment wrapText="1"/>
    </xf>
    <xf numFmtId="0" fontId="5" fillId="0" borderId="10" xfId="0" applyFont="1" applyFill="1" applyBorder="1" applyAlignment="1">
      <alignment/>
    </xf>
    <xf numFmtId="0" fontId="9" fillId="0" borderId="0" xfId="0" applyFont="1" applyAlignment="1">
      <alignment horizontal="left" vertical="top" wrapText="1"/>
    </xf>
    <xf numFmtId="0" fontId="9" fillId="0" borderId="0" xfId="0" applyFont="1" applyAlignment="1">
      <alignment wrapText="1"/>
    </xf>
    <xf numFmtId="0" fontId="0" fillId="0" borderId="0" xfId="0" applyFill="1" applyBorder="1" applyAlignment="1">
      <alignment/>
    </xf>
    <xf numFmtId="0" fontId="29" fillId="0" borderId="0" xfId="0" applyFont="1" applyAlignment="1">
      <alignment horizontal="left" vertical="top"/>
    </xf>
    <xf numFmtId="0" fontId="29" fillId="0" borderId="0" xfId="0" applyFont="1" applyAlignment="1">
      <alignment horizontal="left" vertical="top" wrapText="1"/>
    </xf>
    <xf numFmtId="49" fontId="9" fillId="0" borderId="0" xfId="0" applyNumberFormat="1" applyFont="1" applyAlignment="1">
      <alignment horizontal="left" vertical="top" wrapText="1"/>
    </xf>
    <xf numFmtId="49" fontId="58" fillId="0" borderId="0" xfId="0" applyNumberFormat="1" applyFont="1" applyAlignment="1">
      <alignment horizontal="left" vertical="top"/>
    </xf>
    <xf numFmtId="0" fontId="25" fillId="0" borderId="0" xfId="0" applyFont="1" applyAlignment="1">
      <alignment horizontal="left" vertical="top" wrapText="1"/>
    </xf>
    <xf numFmtId="0" fontId="19" fillId="0" borderId="0" xfId="0" applyFont="1" applyAlignment="1">
      <alignment horizontal="left" vertical="top"/>
    </xf>
    <xf numFmtId="49" fontId="58" fillId="0" borderId="0" xfId="0" applyNumberFormat="1" applyFont="1" applyAlignment="1">
      <alignment horizontal="left" vertical="top" wrapText="1"/>
    </xf>
    <xf numFmtId="0" fontId="19" fillId="0" borderId="0" xfId="0" applyFont="1" applyAlignment="1">
      <alignment horizontal="left" vertical="top" wrapText="1"/>
    </xf>
    <xf numFmtId="0" fontId="19" fillId="0" borderId="0" xfId="0" applyFont="1" applyAlignment="1">
      <alignment horizontal="left"/>
    </xf>
    <xf numFmtId="0" fontId="20" fillId="0" borderId="0" xfId="0" applyFont="1" applyAlignment="1">
      <alignment horizontal="left" vertical="top"/>
    </xf>
    <xf numFmtId="0" fontId="20" fillId="0" borderId="0" xfId="0" applyFont="1" applyAlignment="1">
      <alignment horizontal="left" wrapText="1"/>
    </xf>
    <xf numFmtId="0" fontId="22" fillId="0" borderId="0" xfId="0" applyFont="1" applyAlignment="1">
      <alignment horizontal="left" vertical="top" wrapText="1"/>
    </xf>
    <xf numFmtId="0" fontId="19" fillId="0" borderId="0" xfId="0" applyFont="1" applyAlignment="1">
      <alignment horizontal="left" vertical="top" wrapText="1" indent="2"/>
    </xf>
    <xf numFmtId="0" fontId="20" fillId="0" borderId="0" xfId="0" applyFont="1" applyAlignment="1">
      <alignment horizontal="left" vertical="top" wrapText="1"/>
    </xf>
    <xf numFmtId="0" fontId="4" fillId="0" borderId="16" xfId="0" applyFont="1" applyFill="1" applyBorder="1" applyAlignment="1">
      <alignment wrapText="1"/>
    </xf>
    <xf numFmtId="0" fontId="4" fillId="0" borderId="17" xfId="0" applyFont="1" applyFill="1" applyBorder="1" applyAlignment="1">
      <alignment wrapText="1"/>
    </xf>
    <xf numFmtId="49" fontId="58" fillId="0" borderId="0" xfId="0" applyNumberFormat="1" applyFont="1" applyFill="1" applyAlignment="1">
      <alignment horizontal="left" vertical="top" wrapText="1"/>
    </xf>
    <xf numFmtId="49" fontId="58" fillId="0" borderId="0" xfId="0" applyNumberFormat="1" applyFont="1" applyFill="1" applyAlignment="1">
      <alignment horizontal="left" vertical="top"/>
    </xf>
    <xf numFmtId="49" fontId="58" fillId="0" borderId="0" xfId="0" applyNumberFormat="1" applyFont="1" applyFill="1" applyAlignment="1" quotePrefix="1">
      <alignment horizontal="left" vertical="top" wrapText="1" indent="2"/>
    </xf>
    <xf numFmtId="0" fontId="19" fillId="0" borderId="0" xfId="54" applyFont="1" applyAlignment="1" applyProtection="1" quotePrefix="1">
      <alignment horizontal="left" vertical="top" wrapText="1"/>
      <protection/>
    </xf>
    <xf numFmtId="0" fontId="26" fillId="0" borderId="0" xfId="0" applyFont="1" applyBorder="1" applyAlignment="1">
      <alignment wrapText="1"/>
    </xf>
    <xf numFmtId="0" fontId="7" fillId="0" borderId="10" xfId="0" applyFont="1" applyFill="1" applyBorder="1" applyAlignment="1">
      <alignment/>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Dobro" xfId="35"/>
    <cellStyle name="Hyperlink"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2" xfId="52"/>
    <cellStyle name="Normal 3" xfId="53"/>
    <cellStyle name="Normal_Sokolgradska-02-TR"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100</xdr:row>
      <xdr:rowOff>66675</xdr:rowOff>
    </xdr:from>
    <xdr:to>
      <xdr:col>6</xdr:col>
      <xdr:colOff>457200</xdr:colOff>
      <xdr:row>159</xdr:row>
      <xdr:rowOff>95250</xdr:rowOff>
    </xdr:to>
    <xdr:pic>
      <xdr:nvPicPr>
        <xdr:cNvPr id="1" name="Picture 2"/>
        <xdr:cNvPicPr preferRelativeResize="1">
          <a:picLocks noChangeAspect="1"/>
        </xdr:cNvPicPr>
      </xdr:nvPicPr>
      <xdr:blipFill>
        <a:blip r:embed="rId1"/>
        <a:stretch>
          <a:fillRect/>
        </a:stretch>
      </xdr:blipFill>
      <xdr:spPr>
        <a:xfrm>
          <a:off x="47625" y="29308425"/>
          <a:ext cx="6924675" cy="10010775"/>
        </a:xfrm>
        <a:prstGeom prst="rect">
          <a:avLst/>
        </a:prstGeom>
        <a:noFill/>
        <a:ln w="9525" cmpd="sng">
          <a:noFill/>
        </a:ln>
      </xdr:spPr>
    </xdr:pic>
    <xdr:clientData/>
  </xdr:twoCellAnchor>
  <xdr:twoCellAnchor editAs="oneCell">
    <xdr:from>
      <xdr:col>0</xdr:col>
      <xdr:colOff>0</xdr:colOff>
      <xdr:row>41</xdr:row>
      <xdr:rowOff>133350</xdr:rowOff>
    </xdr:from>
    <xdr:to>
      <xdr:col>6</xdr:col>
      <xdr:colOff>600075</xdr:colOff>
      <xdr:row>93</xdr:row>
      <xdr:rowOff>9525</xdr:rowOff>
    </xdr:to>
    <xdr:pic>
      <xdr:nvPicPr>
        <xdr:cNvPr id="2" name="Picture 1"/>
        <xdr:cNvPicPr preferRelativeResize="1">
          <a:picLocks noChangeAspect="1"/>
        </xdr:cNvPicPr>
      </xdr:nvPicPr>
      <xdr:blipFill>
        <a:blip r:embed="rId2"/>
        <a:stretch>
          <a:fillRect/>
        </a:stretch>
      </xdr:blipFill>
      <xdr:spPr>
        <a:xfrm>
          <a:off x="0" y="17697450"/>
          <a:ext cx="7115175" cy="10086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G85"/>
  <sheetViews>
    <sheetView showZeros="0" view="pageBreakPreview" zoomScale="85" zoomScaleSheetLayoutView="85" zoomScalePageLayoutView="85" workbookViewId="0" topLeftCell="A1">
      <selection activeCell="K10" sqref="K10"/>
    </sheetView>
  </sheetViews>
  <sheetFormatPr defaultColWidth="8.8515625" defaultRowHeight="12.75"/>
  <cols>
    <col min="1" max="1" width="2.7109375" style="0" customWidth="1"/>
    <col min="2" max="2" width="3.140625" style="0" customWidth="1"/>
    <col min="3" max="3" width="8.8515625" style="0" customWidth="1"/>
    <col min="4" max="4" width="38.00390625" style="0" customWidth="1"/>
    <col min="5" max="5" width="21.28125" style="0" customWidth="1"/>
    <col min="6" max="6" width="0" style="0" hidden="1" customWidth="1"/>
    <col min="7" max="7" width="16.7109375" style="0" customWidth="1"/>
    <col min="8" max="8" width="10.140625" style="0" customWidth="1"/>
    <col min="9" max="9" width="11.28125" style="0" customWidth="1"/>
  </cols>
  <sheetData>
    <row r="2" ht="12.75">
      <c r="B2" s="62" t="s">
        <v>15</v>
      </c>
    </row>
    <row r="4" spans="2:7" ht="17.25" customHeight="1">
      <c r="B4" s="121" t="s">
        <v>16</v>
      </c>
      <c r="C4" s="121"/>
      <c r="D4" s="121"/>
      <c r="E4" s="121"/>
      <c r="F4" s="121"/>
      <c r="G4" s="121"/>
    </row>
    <row r="5" spans="2:7" ht="60" customHeight="1">
      <c r="B5" s="120" t="s">
        <v>17</v>
      </c>
      <c r="C5" s="121"/>
      <c r="D5" s="121"/>
      <c r="E5" s="121"/>
      <c r="F5" s="121"/>
      <c r="G5" s="121"/>
    </row>
    <row r="6" spans="2:7" ht="54.75" customHeight="1">
      <c r="B6" s="118" t="s">
        <v>31</v>
      </c>
      <c r="C6" s="119"/>
      <c r="D6" s="119"/>
      <c r="E6" s="119"/>
      <c r="F6" s="119"/>
      <c r="G6" s="119"/>
    </row>
    <row r="7" spans="2:7" ht="84.75" customHeight="1">
      <c r="B7" s="118" t="s">
        <v>32</v>
      </c>
      <c r="C7" s="118"/>
      <c r="D7" s="118"/>
      <c r="E7" s="118"/>
      <c r="F7" s="118"/>
      <c r="G7" s="118"/>
    </row>
    <row r="8" spans="2:7" ht="31.5" customHeight="1">
      <c r="B8" s="121" t="s">
        <v>18</v>
      </c>
      <c r="C8" s="121"/>
      <c r="D8" s="121"/>
      <c r="E8" s="121"/>
      <c r="F8" s="121"/>
      <c r="G8" s="121"/>
    </row>
    <row r="9" spans="2:7" ht="32.25" customHeight="1">
      <c r="B9" s="120" t="s">
        <v>29</v>
      </c>
      <c r="C9" s="121"/>
      <c r="D9" s="121"/>
      <c r="E9" s="121"/>
      <c r="F9" s="121"/>
      <c r="G9" s="121"/>
    </row>
    <row r="10" spans="2:7" ht="33.75" customHeight="1">
      <c r="B10" s="120" t="s">
        <v>30</v>
      </c>
      <c r="C10" s="121"/>
      <c r="D10" s="121"/>
      <c r="E10" s="121"/>
      <c r="F10" s="121"/>
      <c r="G10" s="121"/>
    </row>
    <row r="11" spans="2:7" ht="29.25" customHeight="1">
      <c r="B11" s="121" t="s">
        <v>19</v>
      </c>
      <c r="C11" s="121"/>
      <c r="D11" s="121"/>
      <c r="E11" s="121"/>
      <c r="F11" s="121"/>
      <c r="G11" s="121"/>
    </row>
    <row r="12" spans="2:7" ht="43.5" customHeight="1">
      <c r="B12" s="121" t="s">
        <v>7</v>
      </c>
      <c r="C12" s="121"/>
      <c r="D12" s="121"/>
      <c r="E12" s="121"/>
      <c r="F12" s="121"/>
      <c r="G12" s="121"/>
    </row>
    <row r="13" spans="2:7" ht="30" customHeight="1">
      <c r="B13" s="121" t="s">
        <v>8</v>
      </c>
      <c r="C13" s="121"/>
      <c r="D13" s="121"/>
      <c r="E13" s="121"/>
      <c r="F13" s="121"/>
      <c r="G13" s="121"/>
    </row>
    <row r="14" spans="2:7" ht="58.5" customHeight="1">
      <c r="B14" s="122" t="s">
        <v>14</v>
      </c>
      <c r="C14" s="122"/>
      <c r="D14" s="122"/>
      <c r="E14" s="122"/>
      <c r="F14" s="122"/>
      <c r="G14" s="122"/>
    </row>
    <row r="15" spans="2:7" ht="35.25" customHeight="1">
      <c r="B15" s="122" t="s">
        <v>1</v>
      </c>
      <c r="C15" s="122"/>
      <c r="D15" s="122"/>
      <c r="E15" s="122"/>
      <c r="F15" s="122"/>
      <c r="G15" s="122"/>
    </row>
    <row r="16" spans="2:7" ht="30.75" customHeight="1">
      <c r="B16" s="122" t="s">
        <v>3</v>
      </c>
      <c r="C16" s="122"/>
      <c r="D16" s="122"/>
      <c r="E16" s="122"/>
      <c r="F16" s="122"/>
      <c r="G16" s="122"/>
    </row>
    <row r="17" spans="2:7" ht="27.75" customHeight="1">
      <c r="B17" s="122" t="s">
        <v>2</v>
      </c>
      <c r="C17" s="122"/>
      <c r="D17" s="122"/>
      <c r="E17" s="122"/>
      <c r="F17" s="122"/>
      <c r="G17" s="122"/>
    </row>
    <row r="18" spans="2:7" ht="13.5" customHeight="1">
      <c r="B18" s="117"/>
      <c r="C18" s="117"/>
      <c r="D18" s="117"/>
      <c r="E18" s="117"/>
      <c r="F18" s="117"/>
      <c r="G18" s="117"/>
    </row>
    <row r="81" ht="48.75" customHeight="1"/>
    <row r="85" ht="12.75">
      <c r="C85">
        <v>6</v>
      </c>
    </row>
  </sheetData>
  <sheetProtection/>
  <mergeCells count="15">
    <mergeCell ref="B4:G4"/>
    <mergeCell ref="B5:G5"/>
    <mergeCell ref="B8:G8"/>
    <mergeCell ref="B9:G9"/>
    <mergeCell ref="B16:G16"/>
    <mergeCell ref="B15:G15"/>
    <mergeCell ref="B18:G18"/>
    <mergeCell ref="B6:G6"/>
    <mergeCell ref="B7:G7"/>
    <mergeCell ref="B10:G10"/>
    <mergeCell ref="B11:G11"/>
    <mergeCell ref="B12:G12"/>
    <mergeCell ref="B13:G13"/>
    <mergeCell ref="B17:G17"/>
    <mergeCell ref="B14:G14"/>
  </mergeCells>
  <printOptions/>
  <pageMargins left="0.9448818897637796" right="0.35433070866141736" top="0.7874015748031497" bottom="0.7874015748031497" header="0.5118110236220472" footer="0.5118110236220472"/>
  <pageSetup horizontalDpi="300" verticalDpi="300" orientation="portrait" paperSize="9" scale="80" r:id="rId1"/>
  <headerFooter alignWithMargins="0">
    <oddHeader>&amp;L&amp;8OŠ VALENTIN KLARIN, 23237 PREKO - 
- REKONSTRUKCIJA 7/2017&amp;C&amp;8OŠ VALENTIN KLARIN, CESTA HRVATSKIH 
BRANITELJA 39/H, 23237 PREKO
&amp;R&amp;8TROŠKOVNIK FAZA II 
SUTEREN - VANJSKI RADOVI</oddHeader>
    <oddFooter>&amp;L&amp;8projektant:Zoran Blaće, ovl.arh., mob:+385 91 373 6991&amp;C&amp;8
GeoModeling d.o.o.
Ilica 191 F, 10 000 Zagreb
www.geomodeling.hr&amp;R&amp;8&amp;P
</oddFooter>
  </headerFooter>
</worksheet>
</file>

<file path=xl/worksheets/sheet2.xml><?xml version="1.0" encoding="utf-8"?>
<worksheet xmlns="http://schemas.openxmlformats.org/spreadsheetml/2006/main" xmlns:r="http://schemas.openxmlformats.org/officeDocument/2006/relationships">
  <dimension ref="A1:J85"/>
  <sheetViews>
    <sheetView showZeros="0" tabSelected="1" view="pageBreakPreview" zoomScale="115" zoomScaleSheetLayoutView="115" zoomScalePageLayoutView="85" workbookViewId="0" topLeftCell="A1">
      <selection activeCell="A2" sqref="A2:I2"/>
    </sheetView>
  </sheetViews>
  <sheetFormatPr defaultColWidth="8.8515625" defaultRowHeight="12.75"/>
  <cols>
    <col min="1" max="1" width="2.7109375" style="0" customWidth="1"/>
    <col min="2" max="2" width="3.140625" style="0" customWidth="1"/>
    <col min="3" max="3" width="6.140625" style="0" customWidth="1"/>
    <col min="4" max="4" width="41.28125" style="0" customWidth="1"/>
    <col min="5" max="5" width="7.421875" style="0" customWidth="1"/>
    <col min="6" max="6" width="0" style="0" hidden="1" customWidth="1"/>
    <col min="7" max="7" width="8.8515625" style="0" customWidth="1"/>
    <col min="8" max="8" width="10.140625" style="0" customWidth="1"/>
    <col min="9" max="9" width="15.421875" style="0" bestFit="1" customWidth="1"/>
  </cols>
  <sheetData>
    <row r="1" spans="1:10" ht="59.25" customHeight="1">
      <c r="A1" s="123" t="s">
        <v>209</v>
      </c>
      <c r="B1" s="123"/>
      <c r="C1" s="123"/>
      <c r="D1" s="123"/>
      <c r="E1" s="123"/>
      <c r="F1" s="123"/>
      <c r="G1" s="123"/>
      <c r="H1" s="123"/>
      <c r="I1" s="123"/>
      <c r="J1" s="1"/>
    </row>
    <row r="2" spans="1:9" ht="40.5" customHeight="1">
      <c r="A2" s="123" t="s">
        <v>211</v>
      </c>
      <c r="B2" s="123"/>
      <c r="C2" s="123"/>
      <c r="D2" s="123"/>
      <c r="E2" s="123"/>
      <c r="F2" s="123"/>
      <c r="G2" s="123"/>
      <c r="H2" s="123"/>
      <c r="I2" s="123"/>
    </row>
    <row r="3" ht="21" customHeight="1" thickBot="1"/>
    <row r="4" ht="14.25" customHeight="1" thickBot="1">
      <c r="D4" s="67" t="s">
        <v>6</v>
      </c>
    </row>
    <row r="5" ht="21" customHeight="1"/>
    <row r="6" spans="1:9" ht="21" customHeight="1">
      <c r="A6" s="6" t="s">
        <v>9</v>
      </c>
      <c r="D6" s="2" t="s">
        <v>198</v>
      </c>
      <c r="E6" s="3"/>
      <c r="F6" s="3"/>
      <c r="G6" s="3"/>
      <c r="H6" s="4"/>
      <c r="I6" s="4">
        <f>aPRIP!H12</f>
        <v>0</v>
      </c>
    </row>
    <row r="7" ht="21" customHeight="1"/>
    <row r="8" spans="1:9" ht="21" customHeight="1">
      <c r="A8" s="6" t="s">
        <v>10</v>
      </c>
      <c r="D8" s="2" t="s">
        <v>199</v>
      </c>
      <c r="E8" s="3"/>
      <c r="F8" s="3"/>
      <c r="G8" s="3"/>
      <c r="H8" s="4"/>
      <c r="I8" s="4">
        <f>bZEM!H52</f>
        <v>0</v>
      </c>
    </row>
    <row r="9" ht="21" customHeight="1"/>
    <row r="10" spans="1:9" ht="21" customHeight="1">
      <c r="A10" s="6" t="s">
        <v>11</v>
      </c>
      <c r="D10" s="2" t="s">
        <v>200</v>
      </c>
      <c r="E10" s="3"/>
      <c r="F10" s="3"/>
      <c r="G10" s="3"/>
      <c r="H10" s="4"/>
      <c r="I10" s="4">
        <f>cBET!H88</f>
        <v>0</v>
      </c>
    </row>
    <row r="11" ht="21" customHeight="1"/>
    <row r="12" spans="1:9" ht="21" customHeight="1">
      <c r="A12" t="s">
        <v>12</v>
      </c>
      <c r="D12" s="2" t="s">
        <v>201</v>
      </c>
      <c r="E12" s="3"/>
      <c r="F12" s="3"/>
      <c r="G12" s="3"/>
      <c r="H12" s="4"/>
      <c r="I12" s="4">
        <f>dKAM!H49</f>
        <v>0</v>
      </c>
    </row>
    <row r="13" ht="17.25" customHeight="1"/>
    <row r="14" spans="1:9" ht="21" customHeight="1">
      <c r="A14" s="6" t="s">
        <v>13</v>
      </c>
      <c r="D14" s="2" t="s">
        <v>202</v>
      </c>
      <c r="E14" s="3"/>
      <c r="F14" s="3"/>
      <c r="G14" s="3"/>
      <c r="H14" s="4"/>
      <c r="I14" s="4">
        <f>eBRAV!G37</f>
        <v>0</v>
      </c>
    </row>
    <row r="15" spans="1:9" ht="17.25" customHeight="1">
      <c r="A15" s="6"/>
      <c r="D15" s="5"/>
      <c r="E15" s="6"/>
      <c r="F15" s="6"/>
      <c r="G15" s="6"/>
      <c r="H15" s="7"/>
      <c r="I15" s="7"/>
    </row>
    <row r="16" spans="1:9" ht="15.75" customHeight="1">
      <c r="A16" t="s">
        <v>20</v>
      </c>
      <c r="D16" s="2" t="s">
        <v>203</v>
      </c>
      <c r="E16" s="3"/>
      <c r="F16" s="3"/>
      <c r="G16" s="3"/>
      <c r="H16" s="4"/>
      <c r="I16" s="4">
        <f>fLIM!G18</f>
        <v>0</v>
      </c>
    </row>
    <row r="17" spans="4:9" ht="15.75" customHeight="1">
      <c r="D17" s="5"/>
      <c r="E17" s="6"/>
      <c r="F17" s="6"/>
      <c r="G17" s="6"/>
      <c r="H17" s="7"/>
      <c r="I17" s="7"/>
    </row>
    <row r="18" spans="4:9" ht="16.5" customHeight="1">
      <c r="D18" s="5" t="s">
        <v>36</v>
      </c>
      <c r="E18" s="11"/>
      <c r="F18" s="12"/>
      <c r="G18" s="12"/>
      <c r="H18" s="7"/>
      <c r="I18" s="7">
        <f>SUM(I6:I17)</f>
        <v>0</v>
      </c>
    </row>
    <row r="19" spans="4:9" ht="16.5" customHeight="1">
      <c r="D19" s="5"/>
      <c r="E19" s="11"/>
      <c r="F19" s="12"/>
      <c r="G19" s="12"/>
      <c r="H19" s="7"/>
      <c r="I19" s="7"/>
    </row>
    <row r="20" spans="4:9" ht="16.5" customHeight="1">
      <c r="D20" s="5" t="s">
        <v>39</v>
      </c>
      <c r="E20" s="11"/>
      <c r="F20" s="12"/>
      <c r="G20" s="12"/>
      <c r="H20" s="7"/>
      <c r="I20" s="7">
        <f>I18*0.25</f>
        <v>0</v>
      </c>
    </row>
    <row r="21" ht="16.5" customHeight="1" thickBot="1"/>
    <row r="22" spans="1:9" ht="17.25" customHeight="1" thickBot="1">
      <c r="A22" s="6"/>
      <c r="B22" s="6"/>
      <c r="C22" s="6"/>
      <c r="D22" s="67" t="s">
        <v>38</v>
      </c>
      <c r="E22" s="11"/>
      <c r="F22" s="12"/>
      <c r="G22" s="12"/>
      <c r="H22" s="13"/>
      <c r="I22" s="13">
        <f>SUM(I18:I20)</f>
        <v>0</v>
      </c>
    </row>
    <row r="81" ht="48.75" customHeight="1"/>
    <row r="85" ht="12.75">
      <c r="C85">
        <v>6</v>
      </c>
    </row>
  </sheetData>
  <sheetProtection/>
  <mergeCells count="2">
    <mergeCell ref="A1:I1"/>
    <mergeCell ref="A2:I2"/>
  </mergeCells>
  <printOptions/>
  <pageMargins left="0.9448818897637796" right="0.35433070866141736" top="0.7874015748031497" bottom="0.7874015748031497" header="0.5118110236220472" footer="0.5118110236220472"/>
  <pageSetup horizontalDpi="300" verticalDpi="300" orientation="portrait" paperSize="9" scale="80" r:id="rId1"/>
  <headerFooter alignWithMargins="0">
    <oddHeader>&amp;L&amp;8OŠ VALENTIN KLARIN, 23237 PREKO - 
- REKONSTRUKCIJA 7/2017&amp;C&amp;8OŠ VALENTIN KLARIN, CESTA HRVATSKIH 
BRANITELJA 39/H, 23237 PREKO
&amp;R&amp;8TROŠKOVNIK FAZA II 
SUTEREN - VANJSKI RADOVI</oddHeader>
    <oddFooter>&amp;L&amp;8projektant:Zoran Blaće, ovl.arh., mob:+385 91 373 6991&amp;C&amp;8
GeoModeling d.o.o.
Ilica 191 F, 10 000 Zagreb
www.geomodeling.hr&amp;R&amp;8&amp;P
</oddFooter>
  </headerFooter>
</worksheet>
</file>

<file path=xl/worksheets/sheet3.xml><?xml version="1.0" encoding="utf-8"?>
<worksheet xmlns="http://schemas.openxmlformats.org/spreadsheetml/2006/main" xmlns:r="http://schemas.openxmlformats.org/officeDocument/2006/relationships">
  <dimension ref="A1:K85"/>
  <sheetViews>
    <sheetView showZeros="0" view="pageBreakPreview" zoomScaleNormal="55" zoomScaleSheetLayoutView="100" zoomScalePageLayoutView="85" workbookViewId="0" topLeftCell="A1">
      <selection activeCell="G13" sqref="G13"/>
    </sheetView>
  </sheetViews>
  <sheetFormatPr defaultColWidth="8.8515625" defaultRowHeight="12.75"/>
  <cols>
    <col min="1" max="1" width="2.421875" style="0" customWidth="1"/>
    <col min="2" max="2" width="3.140625" style="0" customWidth="1"/>
    <col min="3" max="3" width="7.00390625" style="0" customWidth="1"/>
    <col min="4" max="4" width="40.8515625" style="0" customWidth="1"/>
    <col min="5" max="5" width="7.00390625" style="0" customWidth="1"/>
    <col min="6" max="6" width="9.421875" style="0" customWidth="1"/>
    <col min="7" max="7" width="10.421875" style="0" customWidth="1"/>
    <col min="8" max="8" width="13.00390625" style="0" customWidth="1"/>
    <col min="9" max="9" width="8.8515625" style="0" customWidth="1"/>
    <col min="10" max="10" width="6.7109375" style="0" customWidth="1"/>
    <col min="11" max="11" width="11.140625" style="0" customWidth="1"/>
    <col min="12" max="12" width="6.28125" style="0" customWidth="1"/>
    <col min="13" max="13" width="5.140625" style="0" customWidth="1"/>
    <col min="14" max="14" width="7.8515625" style="0" customWidth="1"/>
  </cols>
  <sheetData>
    <row r="1" spans="1:8" ht="18" customHeight="1">
      <c r="A1" s="23"/>
      <c r="B1" s="23"/>
      <c r="C1" s="23"/>
      <c r="D1" s="25"/>
      <c r="E1" s="16"/>
      <c r="F1" s="17"/>
      <c r="G1" s="18"/>
      <c r="H1" s="24"/>
    </row>
    <row r="2" spans="1:8" ht="15.75" customHeight="1">
      <c r="A2" s="23"/>
      <c r="B2" s="23"/>
      <c r="C2" s="23"/>
      <c r="D2" s="26" t="s">
        <v>47</v>
      </c>
      <c r="E2" s="16"/>
      <c r="F2" s="17"/>
      <c r="G2" s="18"/>
      <c r="H2" s="24"/>
    </row>
    <row r="3" spans="1:11" ht="24" customHeight="1">
      <c r="A3" s="124" t="s">
        <v>21</v>
      </c>
      <c r="B3" s="124"/>
      <c r="C3" s="19"/>
      <c r="D3" s="19" t="s">
        <v>22</v>
      </c>
      <c r="E3" s="20" t="s">
        <v>23</v>
      </c>
      <c r="F3" s="20" t="s">
        <v>24</v>
      </c>
      <c r="G3" s="20"/>
      <c r="H3" s="20" t="s">
        <v>26</v>
      </c>
      <c r="K3" s="35"/>
    </row>
    <row r="4" spans="3:8" ht="12.75">
      <c r="C4" s="69"/>
      <c r="D4" s="70"/>
      <c r="E4" s="11"/>
      <c r="F4" s="71"/>
      <c r="G4" s="45"/>
      <c r="H4" s="45"/>
    </row>
    <row r="5" spans="1:8" ht="25.5">
      <c r="A5" s="28" t="s">
        <v>9</v>
      </c>
      <c r="B5" s="43">
        <v>1</v>
      </c>
      <c r="C5" s="43"/>
      <c r="D5" s="32" t="s">
        <v>43</v>
      </c>
      <c r="E5" s="48"/>
      <c r="F5" s="49"/>
      <c r="G5" s="50">
        <v>0</v>
      </c>
      <c r="H5" s="50"/>
    </row>
    <row r="6" spans="1:8" ht="15.75" customHeight="1">
      <c r="A6" s="44"/>
      <c r="C6" s="44"/>
      <c r="D6" s="52" t="s">
        <v>42</v>
      </c>
      <c r="E6" s="53" t="s">
        <v>27</v>
      </c>
      <c r="F6" s="51">
        <v>2</v>
      </c>
      <c r="G6" s="47">
        <v>0</v>
      </c>
      <c r="H6" s="51">
        <f>G6*F6</f>
        <v>0</v>
      </c>
    </row>
    <row r="7" spans="3:8" ht="12.75">
      <c r="C7" s="69"/>
      <c r="D7" s="70"/>
      <c r="E7" s="11"/>
      <c r="F7" s="71"/>
      <c r="G7" s="45"/>
      <c r="H7" s="45"/>
    </row>
    <row r="8" spans="1:8" ht="29.25" customHeight="1">
      <c r="A8" s="28" t="s">
        <v>9</v>
      </c>
      <c r="B8" s="43">
        <v>2</v>
      </c>
      <c r="C8" s="43"/>
      <c r="D8" s="32" t="s">
        <v>44</v>
      </c>
      <c r="E8" s="48"/>
      <c r="F8" s="49"/>
      <c r="G8" s="50">
        <v>0</v>
      </c>
      <c r="H8" s="50"/>
    </row>
    <row r="9" spans="1:8" ht="15.75" customHeight="1">
      <c r="A9" s="44"/>
      <c r="C9" s="44"/>
      <c r="D9" s="52" t="s">
        <v>46</v>
      </c>
      <c r="E9" s="53" t="s">
        <v>45</v>
      </c>
      <c r="F9" s="51">
        <v>5</v>
      </c>
      <c r="G9" s="47">
        <v>0</v>
      </c>
      <c r="H9" s="51">
        <f>G9*F9</f>
        <v>0</v>
      </c>
    </row>
    <row r="10" spans="3:8" ht="12.75">
      <c r="C10" s="69"/>
      <c r="D10" s="70"/>
      <c r="E10" s="11"/>
      <c r="F10" s="71"/>
      <c r="G10" s="45"/>
      <c r="H10" s="45"/>
    </row>
    <row r="11" spans="1:8" ht="18" customHeight="1">
      <c r="A11" s="28"/>
      <c r="B11" s="43"/>
      <c r="C11" s="21"/>
      <c r="D11" s="56"/>
      <c r="E11" s="15"/>
      <c r="F11" s="17"/>
      <c r="G11" s="18"/>
      <c r="H11" s="18"/>
    </row>
    <row r="12" spans="1:9" ht="19.5" customHeight="1">
      <c r="A12" s="44"/>
      <c r="D12" s="26" t="s">
        <v>48</v>
      </c>
      <c r="H12" s="65">
        <f>SUM(H5:H11)</f>
        <v>0</v>
      </c>
      <c r="I12" s="65">
        <f>SUM(I5:I11)</f>
        <v>0</v>
      </c>
    </row>
    <row r="13" spans="1:8" ht="44.25" customHeight="1">
      <c r="A13" s="44"/>
      <c r="C13" s="44"/>
      <c r="D13" s="33"/>
      <c r="E13" s="11"/>
      <c r="F13" s="61"/>
      <c r="G13" s="6"/>
      <c r="H13" s="61"/>
    </row>
    <row r="14" spans="1:8" ht="44.25" customHeight="1">
      <c r="A14" s="44"/>
      <c r="C14" s="44"/>
      <c r="D14" s="33"/>
      <c r="E14" s="11"/>
      <c r="F14" s="61"/>
      <c r="G14" s="6"/>
      <c r="H14" s="61"/>
    </row>
    <row r="15" spans="1:8" ht="44.25" customHeight="1">
      <c r="A15" s="44"/>
      <c r="C15" s="44"/>
      <c r="D15" s="33"/>
      <c r="E15" s="11"/>
      <c r="F15" s="61"/>
      <c r="G15" s="6"/>
      <c r="H15" s="61"/>
    </row>
    <row r="16" ht="15.75" customHeight="1"/>
    <row r="17" ht="15.75" customHeight="1"/>
    <row r="18" ht="24.75" customHeight="1"/>
    <row r="20" ht="17.25" customHeight="1"/>
    <row r="21" ht="20.25" customHeight="1"/>
    <row r="22" ht="18.75" customHeight="1">
      <c r="A22" s="44"/>
    </row>
    <row r="23" ht="12.75">
      <c r="A23" s="44"/>
    </row>
    <row r="24" ht="13.5" customHeight="1"/>
    <row r="81" ht="48.75" customHeight="1"/>
    <row r="85" ht="12.75">
      <c r="C85">
        <v>6</v>
      </c>
    </row>
  </sheetData>
  <sheetProtection/>
  <mergeCells count="1">
    <mergeCell ref="A3:B3"/>
  </mergeCells>
  <printOptions/>
  <pageMargins left="0.9448818897637796" right="0.35433070866141736" top="0.7874015748031497" bottom="0.7874015748031497" header="0.5118110236220472" footer="0.5118110236220472"/>
  <pageSetup horizontalDpi="300" verticalDpi="300" orientation="portrait" paperSize="9" scale="80" r:id="rId2"/>
  <headerFooter alignWithMargins="0">
    <oddHeader>&amp;L&amp;8OŠ VALENTIN KLARIN, 23237 PREKO - 
- REKONSTRUKCIJA 7/2017&amp;C&amp;8OŠ VALENTIN KLARIN, CESTA HRVATSKIH 
BRANITELJA 39/H, 23237 PREKO
&amp;R&amp;8TROŠKOVNIK FAZA II 
SUTEREN - VANJSKI RADOVI</oddHeader>
    <oddFooter>&amp;L&amp;8projektant:Zoran Blaće, ovl.arh., mob:+385 91 373 6991&amp;C&amp;8
GeoModeling d.o.o.
Ilica 191 F, 10 000 Zagreb
www.geomodeling.hr&amp;R&amp;8&amp;P
</oddFooter>
  </headerFooter>
  <rowBreaks count="1" manualBreakCount="1">
    <brk id="23" max="255" man="1"/>
  </rowBreaks>
  <legacyDrawingHF r:id="rId1"/>
</worksheet>
</file>

<file path=xl/worksheets/sheet4.xml><?xml version="1.0" encoding="utf-8"?>
<worksheet xmlns="http://schemas.openxmlformats.org/spreadsheetml/2006/main" xmlns:r="http://schemas.openxmlformats.org/officeDocument/2006/relationships">
  <dimension ref="A1:K85"/>
  <sheetViews>
    <sheetView showZeros="0" view="pageBreakPreview" zoomScaleNormal="55" zoomScaleSheetLayoutView="100" zoomScalePageLayoutView="85" workbookViewId="0" topLeftCell="A22">
      <selection activeCell="K47" sqref="K47"/>
    </sheetView>
  </sheetViews>
  <sheetFormatPr defaultColWidth="8.8515625" defaultRowHeight="12.75"/>
  <cols>
    <col min="1" max="1" width="2.421875" style="0" customWidth="1"/>
    <col min="2" max="2" width="3.140625" style="0" customWidth="1"/>
    <col min="3" max="3" width="7.00390625" style="0" customWidth="1"/>
    <col min="4" max="4" width="40.8515625" style="0" customWidth="1"/>
    <col min="5" max="5" width="7.00390625" style="0" customWidth="1"/>
    <col min="6" max="6" width="9.421875" style="0" customWidth="1"/>
    <col min="7" max="7" width="10.421875" style="0" customWidth="1"/>
    <col min="8" max="8" width="13.00390625" style="0" customWidth="1"/>
    <col min="9" max="9" width="9.140625" style="0" bestFit="1" customWidth="1"/>
    <col min="10" max="10" width="6.7109375" style="0" customWidth="1"/>
    <col min="11" max="11" width="11.140625" style="0" customWidth="1"/>
    <col min="12" max="12" width="6.28125" style="0" customWidth="1"/>
    <col min="13" max="13" width="5.140625" style="0" customWidth="1"/>
    <col min="14" max="14" width="7.8515625" style="0" customWidth="1"/>
  </cols>
  <sheetData>
    <row r="1" ht="15.75">
      <c r="D1" s="26" t="s">
        <v>67</v>
      </c>
    </row>
    <row r="2" ht="15.75">
      <c r="D2" s="26"/>
    </row>
    <row r="3" ht="12.75" customHeight="1">
      <c r="D3" t="s">
        <v>49</v>
      </c>
    </row>
    <row r="4" ht="12.75" customHeight="1"/>
    <row r="5" ht="12.75" customHeight="1"/>
    <row r="6" spans="1:7" ht="12.75">
      <c r="A6" s="125" t="s">
        <v>76</v>
      </c>
      <c r="B6" s="125"/>
      <c r="C6" s="125"/>
      <c r="D6" s="125"/>
      <c r="E6" s="125"/>
      <c r="F6" s="125"/>
      <c r="G6" s="125"/>
    </row>
    <row r="7" spans="1:7" ht="15.75" customHeight="1">
      <c r="A7" s="125"/>
      <c r="B7" s="125"/>
      <c r="C7" s="125"/>
      <c r="D7" s="125"/>
      <c r="E7" s="125"/>
      <c r="F7" s="125"/>
      <c r="G7" s="125"/>
    </row>
    <row r="8" spans="1:7" ht="12.75" customHeight="1">
      <c r="A8" s="125" t="s">
        <v>77</v>
      </c>
      <c r="B8" s="125"/>
      <c r="C8" s="125"/>
      <c r="D8" s="125"/>
      <c r="E8" s="125"/>
      <c r="F8" s="125"/>
      <c r="G8" s="125"/>
    </row>
    <row r="9" spans="1:7" ht="12.75" customHeight="1">
      <c r="A9" s="125"/>
      <c r="B9" s="125"/>
      <c r="C9" s="125"/>
      <c r="D9" s="125"/>
      <c r="E9" s="125"/>
      <c r="F9" s="125"/>
      <c r="G9" s="125"/>
    </row>
    <row r="10" spans="1:7" ht="15.75" customHeight="1">
      <c r="A10" s="125"/>
      <c r="B10" s="125"/>
      <c r="C10" s="125"/>
      <c r="D10" s="125"/>
      <c r="E10" s="125"/>
      <c r="F10" s="125"/>
      <c r="G10" s="125"/>
    </row>
    <row r="11" spans="1:7" ht="16.5" customHeight="1">
      <c r="A11" s="127" t="s">
        <v>78</v>
      </c>
      <c r="B11" s="127"/>
      <c r="C11" s="127"/>
      <c r="D11" s="127"/>
      <c r="E11" s="16"/>
      <c r="F11" s="17"/>
      <c r="G11" s="18"/>
    </row>
    <row r="12" spans="1:7" ht="12.75" customHeight="1">
      <c r="A12" s="125" t="s">
        <v>79</v>
      </c>
      <c r="B12" s="125"/>
      <c r="C12" s="125"/>
      <c r="D12" s="125"/>
      <c r="E12" s="125"/>
      <c r="F12" s="125"/>
      <c r="G12" s="125"/>
    </row>
    <row r="13" spans="1:7" ht="12.75" customHeight="1">
      <c r="A13" s="125"/>
      <c r="B13" s="125"/>
      <c r="C13" s="125"/>
      <c r="D13" s="125"/>
      <c r="E13" s="125"/>
      <c r="F13" s="125"/>
      <c r="G13" s="125"/>
    </row>
    <row r="14" spans="1:7" ht="16.5" customHeight="1">
      <c r="A14" s="125"/>
      <c r="B14" s="125"/>
      <c r="C14" s="125"/>
      <c r="D14" s="125"/>
      <c r="E14" s="125"/>
      <c r="F14" s="125"/>
      <c r="G14" s="125"/>
    </row>
    <row r="15" spans="1:7" ht="12.75" customHeight="1">
      <c r="A15" s="125" t="s">
        <v>80</v>
      </c>
      <c r="B15" s="125"/>
      <c r="C15" s="125"/>
      <c r="D15" s="125"/>
      <c r="E15" s="125"/>
      <c r="F15" s="125"/>
      <c r="G15" s="125"/>
    </row>
    <row r="16" spans="1:7" ht="12.75" customHeight="1">
      <c r="A16" s="125"/>
      <c r="B16" s="125"/>
      <c r="C16" s="125"/>
      <c r="D16" s="125"/>
      <c r="E16" s="125"/>
      <c r="F16" s="125"/>
      <c r="G16" s="125"/>
    </row>
    <row r="17" spans="1:7" ht="16.5" customHeight="1">
      <c r="A17" s="125"/>
      <c r="B17" s="125"/>
      <c r="C17" s="125"/>
      <c r="D17" s="125"/>
      <c r="E17" s="125"/>
      <c r="F17" s="125"/>
      <c r="G17" s="125"/>
    </row>
    <row r="18" spans="1:7" ht="12.75" customHeight="1">
      <c r="A18" s="125" t="s">
        <v>81</v>
      </c>
      <c r="B18" s="125"/>
      <c r="C18" s="125"/>
      <c r="D18" s="125"/>
      <c r="E18" s="125"/>
      <c r="F18" s="125"/>
      <c r="G18" s="125"/>
    </row>
    <row r="19" spans="1:7" ht="18.75" customHeight="1">
      <c r="A19" s="125"/>
      <c r="B19" s="125"/>
      <c r="C19" s="125"/>
      <c r="D19" s="125"/>
      <c r="E19" s="125"/>
      <c r="F19" s="125"/>
      <c r="G19" s="125"/>
    </row>
    <row r="20" spans="1:7" ht="12.75" customHeight="1">
      <c r="A20" s="125" t="s">
        <v>82</v>
      </c>
      <c r="B20" s="125"/>
      <c r="C20" s="125"/>
      <c r="D20" s="125"/>
      <c r="E20" s="125"/>
      <c r="F20" s="125"/>
      <c r="G20" s="125"/>
    </row>
    <row r="21" spans="1:7" ht="12.75" customHeight="1">
      <c r="A21" s="125"/>
      <c r="B21" s="125"/>
      <c r="C21" s="125"/>
      <c r="D21" s="125"/>
      <c r="E21" s="125"/>
      <c r="F21" s="125"/>
      <c r="G21" s="125"/>
    </row>
    <row r="22" spans="1:7" ht="12.75" customHeight="1">
      <c r="A22" s="96" t="s">
        <v>83</v>
      </c>
      <c r="B22" s="96"/>
      <c r="C22" s="58"/>
      <c r="D22" s="58"/>
      <c r="E22" s="58"/>
      <c r="F22" s="58"/>
      <c r="G22" s="18"/>
    </row>
    <row r="23" spans="1:7" ht="12.75" customHeight="1">
      <c r="A23" s="58" t="s">
        <v>84</v>
      </c>
      <c r="B23" s="96"/>
      <c r="C23" s="58"/>
      <c r="D23" s="58"/>
      <c r="E23" s="58"/>
      <c r="F23" s="58"/>
      <c r="G23" s="18"/>
    </row>
    <row r="24" spans="1:7" ht="12.75" customHeight="1">
      <c r="A24" s="58" t="s">
        <v>85</v>
      </c>
      <c r="B24" s="96"/>
      <c r="C24" s="58"/>
      <c r="D24" s="58"/>
      <c r="E24" s="58"/>
      <c r="F24" s="58"/>
      <c r="G24" s="18"/>
    </row>
    <row r="25" spans="1:7" ht="12.75" customHeight="1">
      <c r="A25" s="58" t="s">
        <v>86</v>
      </c>
      <c r="B25" s="96"/>
      <c r="C25" s="96"/>
      <c r="D25" s="96"/>
      <c r="E25" s="96"/>
      <c r="F25" s="96"/>
      <c r="G25" s="18"/>
    </row>
    <row r="26" spans="1:7" ht="12.75" customHeight="1">
      <c r="A26" s="96" t="s">
        <v>87</v>
      </c>
      <c r="B26" s="96"/>
      <c r="C26" s="96"/>
      <c r="D26" s="96"/>
      <c r="E26" s="96"/>
      <c r="F26" s="96"/>
      <c r="G26" s="18"/>
    </row>
    <row r="27" spans="1:7" ht="12.75" customHeight="1">
      <c r="A27" s="96" t="s">
        <v>88</v>
      </c>
      <c r="B27" s="97"/>
      <c r="C27" s="58"/>
      <c r="D27" s="58"/>
      <c r="E27" s="58"/>
      <c r="F27" s="58"/>
      <c r="G27" s="18"/>
    </row>
    <row r="28" spans="1:7" ht="12.75" customHeight="1">
      <c r="A28" s="126" t="s">
        <v>89</v>
      </c>
      <c r="B28" s="126"/>
      <c r="C28" s="126"/>
      <c r="D28" s="126"/>
      <c r="E28" s="126"/>
      <c r="F28" s="126"/>
      <c r="G28" s="126"/>
    </row>
    <row r="29" spans="1:7" ht="9.75" customHeight="1">
      <c r="A29" s="126"/>
      <c r="B29" s="126"/>
      <c r="C29" s="126"/>
      <c r="D29" s="126"/>
      <c r="E29" s="126"/>
      <c r="F29" s="126"/>
      <c r="G29" s="126"/>
    </row>
    <row r="30" spans="1:7" ht="12.75" customHeight="1">
      <c r="A30" s="125" t="s">
        <v>90</v>
      </c>
      <c r="B30" s="125"/>
      <c r="C30" s="125"/>
      <c r="D30" s="125"/>
      <c r="E30" s="125"/>
      <c r="F30" s="125"/>
      <c r="G30" s="125"/>
    </row>
    <row r="31" spans="1:7" ht="6.75" customHeight="1">
      <c r="A31" s="125"/>
      <c r="B31" s="125"/>
      <c r="C31" s="125"/>
      <c r="D31" s="125"/>
      <c r="E31" s="125"/>
      <c r="F31" s="125"/>
      <c r="G31" s="125"/>
    </row>
    <row r="32" spans="1:7" ht="12.75" customHeight="1">
      <c r="A32" s="125" t="s">
        <v>91</v>
      </c>
      <c r="B32" s="125"/>
      <c r="C32" s="125"/>
      <c r="D32" s="125"/>
      <c r="E32" s="125"/>
      <c r="F32" s="125"/>
      <c r="G32" s="125"/>
    </row>
    <row r="33" spans="1:7" ht="12.75" customHeight="1">
      <c r="A33" s="125"/>
      <c r="B33" s="125"/>
      <c r="C33" s="125"/>
      <c r="D33" s="125"/>
      <c r="E33" s="125"/>
      <c r="F33" s="125"/>
      <c r="G33" s="125"/>
    </row>
    <row r="34" spans="1:7" ht="12.75" customHeight="1">
      <c r="A34" s="96" t="s">
        <v>92</v>
      </c>
      <c r="B34" s="96"/>
      <c r="C34" s="96"/>
      <c r="D34" s="96"/>
      <c r="E34" s="96"/>
      <c r="F34" s="17"/>
      <c r="G34" s="18"/>
    </row>
    <row r="35" spans="1:7" ht="12.75" customHeight="1">
      <c r="A35" s="125" t="s">
        <v>93</v>
      </c>
      <c r="B35" s="125"/>
      <c r="C35" s="125"/>
      <c r="D35" s="125"/>
      <c r="E35" s="125"/>
      <c r="F35" s="125"/>
      <c r="G35" s="125"/>
    </row>
    <row r="36" spans="1:7" ht="12.75">
      <c r="A36" s="125"/>
      <c r="B36" s="125"/>
      <c r="C36" s="125"/>
      <c r="D36" s="125"/>
      <c r="E36" s="125"/>
      <c r="F36" s="125"/>
      <c r="G36" s="125"/>
    </row>
    <row r="38" spans="1:11" ht="24" customHeight="1">
      <c r="A38" s="124" t="s">
        <v>21</v>
      </c>
      <c r="B38" s="124"/>
      <c r="C38" s="19"/>
      <c r="D38" s="19" t="s">
        <v>22</v>
      </c>
      <c r="E38" s="20" t="s">
        <v>23</v>
      </c>
      <c r="F38" s="20" t="s">
        <v>24</v>
      </c>
      <c r="G38" s="20"/>
      <c r="H38" s="20" t="s">
        <v>26</v>
      </c>
      <c r="K38" s="35"/>
    </row>
    <row r="39" spans="3:8" ht="12.75">
      <c r="C39" s="69"/>
      <c r="D39" s="70"/>
      <c r="E39" s="11"/>
      <c r="F39" s="71"/>
      <c r="G39" s="45"/>
      <c r="H39" s="45"/>
    </row>
    <row r="40" spans="1:8" ht="29.25" customHeight="1">
      <c r="A40" s="28" t="s">
        <v>10</v>
      </c>
      <c r="B40" s="43">
        <v>1</v>
      </c>
      <c r="C40" s="43"/>
      <c r="D40" s="32" t="s">
        <v>72</v>
      </c>
      <c r="E40" s="48"/>
      <c r="F40" s="49"/>
      <c r="G40" s="50">
        <v>0</v>
      </c>
      <c r="H40" s="50"/>
    </row>
    <row r="41" spans="1:8" ht="83.25" customHeight="1">
      <c r="A41" s="44"/>
      <c r="C41" s="44"/>
      <c r="D41" s="52" t="s">
        <v>75</v>
      </c>
      <c r="E41" s="53" t="s">
        <v>41</v>
      </c>
      <c r="F41" s="51">
        <f>48</f>
        <v>48</v>
      </c>
      <c r="G41" s="47">
        <v>0</v>
      </c>
      <c r="H41" s="51">
        <f>G41*F41</f>
        <v>0</v>
      </c>
    </row>
    <row r="42" spans="3:8" ht="12.75">
      <c r="C42" s="69"/>
      <c r="D42" s="70"/>
      <c r="E42" s="11"/>
      <c r="F42" s="71"/>
      <c r="G42" s="45"/>
      <c r="H42" s="45"/>
    </row>
    <row r="43" spans="1:8" ht="12.75">
      <c r="A43" s="28" t="s">
        <v>10</v>
      </c>
      <c r="B43" s="43">
        <v>2</v>
      </c>
      <c r="C43" s="43"/>
      <c r="D43" s="32" t="s">
        <v>74</v>
      </c>
      <c r="E43" s="48"/>
      <c r="F43" s="49"/>
      <c r="G43" s="50">
        <v>0</v>
      </c>
      <c r="H43" s="50"/>
    </row>
    <row r="44" spans="1:8" ht="56.25" customHeight="1">
      <c r="A44" s="44"/>
      <c r="C44" s="44"/>
      <c r="D44" s="52" t="s">
        <v>73</v>
      </c>
      <c r="E44" s="53" t="s">
        <v>69</v>
      </c>
      <c r="F44" s="51">
        <f>4*1.8*0.4*0.3+2.9*0.4*0.3</f>
        <v>1.2120000000000002</v>
      </c>
      <c r="G44" s="47">
        <v>0</v>
      </c>
      <c r="H44" s="51">
        <f>G44*F44</f>
        <v>0</v>
      </c>
    </row>
    <row r="45" spans="3:8" ht="12.75">
      <c r="C45" s="69"/>
      <c r="D45" s="70"/>
      <c r="E45" s="11"/>
      <c r="F45" s="71"/>
      <c r="G45" s="45"/>
      <c r="H45" s="45"/>
    </row>
    <row r="46" spans="1:8" ht="12.75">
      <c r="A46" s="28" t="s">
        <v>10</v>
      </c>
      <c r="B46" s="43">
        <v>3</v>
      </c>
      <c r="C46" s="43"/>
      <c r="D46" s="32" t="s">
        <v>70</v>
      </c>
      <c r="E46" s="48"/>
      <c r="F46" s="49"/>
      <c r="G46" s="50">
        <v>0</v>
      </c>
      <c r="H46" s="50"/>
    </row>
    <row r="47" spans="1:8" ht="30" customHeight="1">
      <c r="A47" s="44"/>
      <c r="C47" s="44"/>
      <c r="D47" s="52" t="s">
        <v>71</v>
      </c>
      <c r="E47" s="53" t="s">
        <v>69</v>
      </c>
      <c r="F47" s="51">
        <f>26*0.2</f>
        <v>5.2</v>
      </c>
      <c r="G47" s="47">
        <v>0</v>
      </c>
      <c r="H47" s="51">
        <f>G47*F47</f>
        <v>0</v>
      </c>
    </row>
    <row r="48" spans="1:8" ht="14.25" customHeight="1">
      <c r="A48" s="44"/>
      <c r="C48" s="44"/>
      <c r="D48" s="33"/>
      <c r="E48" s="11"/>
      <c r="F48" s="61"/>
      <c r="G48" s="6"/>
      <c r="H48" s="61"/>
    </row>
    <row r="49" spans="1:8" ht="15" customHeight="1">
      <c r="A49" s="28" t="s">
        <v>10</v>
      </c>
      <c r="B49" s="43">
        <v>4</v>
      </c>
      <c r="C49" s="43"/>
      <c r="D49" s="32" t="s">
        <v>35</v>
      </c>
      <c r="E49" s="48"/>
      <c r="F49" s="49"/>
      <c r="G49" s="50"/>
      <c r="H49" s="50"/>
    </row>
    <row r="50" spans="1:8" ht="14.25" customHeight="1">
      <c r="A50" s="44"/>
      <c r="C50" s="44"/>
      <c r="D50" s="52" t="s">
        <v>40</v>
      </c>
      <c r="E50" s="53" t="s">
        <v>69</v>
      </c>
      <c r="F50" s="51">
        <f>48*0.3+1.21</f>
        <v>15.61</v>
      </c>
      <c r="G50" s="47">
        <v>0</v>
      </c>
      <c r="H50" s="51">
        <f>G50*F50</f>
        <v>0</v>
      </c>
    </row>
    <row r="51" spans="1:8" ht="14.25" customHeight="1">
      <c r="A51" s="44"/>
      <c r="C51" s="44"/>
      <c r="D51" s="33"/>
      <c r="E51" s="11"/>
      <c r="F51" s="61"/>
      <c r="G51" s="6"/>
      <c r="H51" s="61"/>
    </row>
    <row r="52" spans="1:9" ht="19.5" customHeight="1">
      <c r="A52" s="44"/>
      <c r="D52" s="26" t="s">
        <v>68</v>
      </c>
      <c r="H52" s="65">
        <f>SUM(H40:H51)</f>
        <v>0</v>
      </c>
      <c r="I52" s="65"/>
    </row>
    <row r="53" spans="1:8" ht="44.25" customHeight="1">
      <c r="A53" s="44"/>
      <c r="C53" s="44"/>
      <c r="D53" s="33"/>
      <c r="E53" s="11"/>
      <c r="F53" s="61"/>
      <c r="G53" s="6"/>
      <c r="H53" s="61"/>
    </row>
    <row r="54" spans="1:8" ht="44.25" customHeight="1">
      <c r="A54" s="44"/>
      <c r="C54" s="44"/>
      <c r="D54" s="33"/>
      <c r="E54" s="11"/>
      <c r="F54" s="61"/>
      <c r="G54" s="6"/>
      <c r="H54" s="61"/>
    </row>
    <row r="55" spans="1:8" ht="44.25" customHeight="1">
      <c r="A55" s="44"/>
      <c r="C55" s="44"/>
      <c r="D55" s="33"/>
      <c r="E55" s="11"/>
      <c r="F55" s="61"/>
      <c r="G55" s="6"/>
      <c r="H55" s="61"/>
    </row>
    <row r="56" ht="15.75" customHeight="1"/>
    <row r="57" ht="15.75" customHeight="1"/>
    <row r="58" ht="24.75" customHeight="1"/>
    <row r="60" ht="17.25" customHeight="1"/>
    <row r="61" ht="20.25" customHeight="1"/>
    <row r="62" ht="18.75" customHeight="1">
      <c r="A62" s="44"/>
    </row>
    <row r="63" ht="12.75">
      <c r="A63" s="44"/>
    </row>
    <row r="64" ht="13.5" customHeight="1"/>
    <row r="81" ht="48.75" customHeight="1"/>
    <row r="85" ht="12.75">
      <c r="C85">
        <v>6</v>
      </c>
    </row>
  </sheetData>
  <sheetProtection/>
  <mergeCells count="12">
    <mergeCell ref="A6:G7"/>
    <mergeCell ref="A8:G10"/>
    <mergeCell ref="A11:D11"/>
    <mergeCell ref="A12:G14"/>
    <mergeCell ref="A15:G17"/>
    <mergeCell ref="A18:G19"/>
    <mergeCell ref="A20:G21"/>
    <mergeCell ref="A28:G29"/>
    <mergeCell ref="A38:B38"/>
    <mergeCell ref="A30:G31"/>
    <mergeCell ref="A32:G33"/>
    <mergeCell ref="A35:G36"/>
  </mergeCells>
  <printOptions/>
  <pageMargins left="0.9448818897637796" right="0.35433070866141736" top="0.7874015748031497" bottom="0.7874015748031497" header="0.5118110236220472" footer="0.5118110236220472"/>
  <pageSetup horizontalDpi="300" verticalDpi="300" orientation="portrait" paperSize="9" scale="80" r:id="rId2"/>
  <headerFooter alignWithMargins="0">
    <oddHeader>&amp;L&amp;8OŠ VALENTIN KLARIN, 23237 PREKO - 
- REKONSTRUKCIJA 7/2017&amp;C&amp;8OŠ VALENTIN KLARIN, CESTA HRVATSKIH 
BRANITELJA 39/H, 23237 PREKO
&amp;R&amp;8TROŠKOVNIK FAZA II 
SUTEREN - VANJSKI RADOVI</oddHeader>
    <oddFooter>&amp;L&amp;8projektant:Zoran Blaće, ovl.arh., mob:+385 91 373 6991&amp;C&amp;8
GeoModeling d.o.o.
Ilica 191 F, 10 000 Zagreb
www.geomodeling.hr&amp;R&amp;8&amp;P
</oddFooter>
  </headerFooter>
  <rowBreaks count="1" manualBreakCount="1">
    <brk id="63" max="255" man="1"/>
  </rowBreaks>
  <legacyDrawingHF r:id="rId1"/>
</worksheet>
</file>

<file path=xl/worksheets/sheet5.xml><?xml version="1.0" encoding="utf-8"?>
<worksheet xmlns="http://schemas.openxmlformats.org/spreadsheetml/2006/main" xmlns:r="http://schemas.openxmlformats.org/officeDocument/2006/relationships">
  <dimension ref="A1:K88"/>
  <sheetViews>
    <sheetView showZeros="0" view="pageBreakPreview" zoomScale="85" zoomScaleNormal="55" zoomScaleSheetLayoutView="85" zoomScalePageLayoutView="85" workbookViewId="0" topLeftCell="A49">
      <selection activeCell="L85" sqref="L85"/>
    </sheetView>
  </sheetViews>
  <sheetFormatPr defaultColWidth="8.8515625" defaultRowHeight="12.75"/>
  <cols>
    <col min="1" max="1" width="2.421875" style="0" customWidth="1"/>
    <col min="2" max="2" width="3.140625" style="0" customWidth="1"/>
    <col min="3" max="3" width="4.140625" style="0" customWidth="1"/>
    <col min="4" max="4" width="59.28125" style="0" customWidth="1"/>
    <col min="5" max="5" width="9.00390625" style="0" customWidth="1"/>
    <col min="6" max="6" width="10.28125" style="0" customWidth="1"/>
    <col min="7" max="7" width="10.421875" style="0" customWidth="1"/>
    <col min="8" max="8" width="13.00390625" style="0" customWidth="1"/>
    <col min="9" max="9" width="8.8515625" style="0" customWidth="1"/>
    <col min="10" max="10" width="6.7109375" style="0" customWidth="1"/>
    <col min="11" max="11" width="11.140625" style="0" customWidth="1"/>
    <col min="12" max="12" width="6.28125" style="0" customWidth="1"/>
    <col min="13" max="13" width="5.140625" style="0" customWidth="1"/>
    <col min="14" max="14" width="7.8515625" style="0" customWidth="1"/>
  </cols>
  <sheetData>
    <row r="1" spans="1:8" ht="28.5" customHeight="1">
      <c r="A1" s="23"/>
      <c r="B1" s="23"/>
      <c r="C1" s="23"/>
      <c r="D1" s="26" t="s">
        <v>94</v>
      </c>
      <c r="E1" s="16"/>
      <c r="F1" s="17"/>
      <c r="G1" s="18"/>
      <c r="H1" s="24"/>
    </row>
    <row r="2" spans="1:8" ht="28.5" customHeight="1">
      <c r="A2" s="23"/>
      <c r="B2" s="23"/>
      <c r="C2" s="23"/>
      <c r="D2" s="26"/>
      <c r="E2" s="16"/>
      <c r="F2" s="17"/>
      <c r="G2" s="18"/>
      <c r="H2" s="24"/>
    </row>
    <row r="3" spans="1:8" ht="14.25" customHeight="1">
      <c r="A3" s="23"/>
      <c r="B3" s="23"/>
      <c r="C3" s="59" t="s">
        <v>0</v>
      </c>
      <c r="E3" s="16"/>
      <c r="F3" s="17"/>
      <c r="G3" s="18"/>
      <c r="H3" s="24"/>
    </row>
    <row r="4" spans="1:8" ht="15.75" customHeight="1">
      <c r="A4" s="23"/>
      <c r="B4" s="23"/>
      <c r="C4" s="23"/>
      <c r="D4" s="27"/>
      <c r="E4" s="16"/>
      <c r="F4" s="17"/>
      <c r="G4" s="18"/>
      <c r="H4" s="24"/>
    </row>
    <row r="5" spans="1:8" ht="43.5" customHeight="1">
      <c r="A5" s="23"/>
      <c r="B5" s="23"/>
      <c r="C5" s="125" t="s">
        <v>95</v>
      </c>
      <c r="D5" s="125"/>
      <c r="E5" s="125"/>
      <c r="F5" s="125"/>
      <c r="G5" s="125"/>
      <c r="H5" s="125"/>
    </row>
    <row r="6" spans="1:8" ht="34.5" customHeight="1">
      <c r="A6" s="23"/>
      <c r="B6" s="23"/>
      <c r="C6" s="125" t="s">
        <v>96</v>
      </c>
      <c r="D6" s="125"/>
      <c r="E6" s="125"/>
      <c r="F6" s="125"/>
      <c r="G6" s="125"/>
      <c r="H6" s="125"/>
    </row>
    <row r="7" spans="1:8" ht="33.75" customHeight="1">
      <c r="A7" s="23"/>
      <c r="B7" s="23"/>
      <c r="C7" s="125" t="s">
        <v>97</v>
      </c>
      <c r="D7" s="125"/>
      <c r="E7" s="125"/>
      <c r="F7" s="125"/>
      <c r="G7" s="125"/>
      <c r="H7" s="125"/>
    </row>
    <row r="8" spans="1:8" ht="15" customHeight="1">
      <c r="A8" s="23"/>
      <c r="B8" s="23"/>
      <c r="C8" s="60" t="s">
        <v>98</v>
      </c>
      <c r="D8" s="60"/>
      <c r="E8" s="60"/>
      <c r="F8" s="60"/>
      <c r="G8" s="57"/>
      <c r="H8" s="57"/>
    </row>
    <row r="9" spans="1:8" ht="45.75" customHeight="1">
      <c r="A9" s="23"/>
      <c r="B9" s="23"/>
      <c r="C9" s="125" t="s">
        <v>99</v>
      </c>
      <c r="D9" s="125"/>
      <c r="E9" s="125"/>
      <c r="F9" s="125"/>
      <c r="G9" s="125"/>
      <c r="H9" s="125"/>
    </row>
    <row r="10" spans="1:8" ht="19.5" customHeight="1">
      <c r="A10" s="23"/>
      <c r="B10" s="23"/>
      <c r="C10" s="60" t="s">
        <v>100</v>
      </c>
      <c r="D10" s="60"/>
      <c r="E10" s="60"/>
      <c r="F10" s="57"/>
      <c r="G10" s="57"/>
      <c r="H10" s="57"/>
    </row>
    <row r="11" spans="1:8" ht="20.25" customHeight="1">
      <c r="A11" s="23"/>
      <c r="B11" s="23"/>
      <c r="C11" s="60" t="s">
        <v>101</v>
      </c>
      <c r="D11" s="60"/>
      <c r="E11" s="60"/>
      <c r="F11" s="60"/>
      <c r="G11" s="60"/>
      <c r="H11" s="60"/>
    </row>
    <row r="12" spans="1:8" ht="12.75" customHeight="1">
      <c r="A12" s="23"/>
      <c r="B12" s="23"/>
      <c r="C12" s="60" t="s">
        <v>102</v>
      </c>
      <c r="D12" s="60"/>
      <c r="E12" s="60"/>
      <c r="F12" s="60"/>
      <c r="G12" s="60"/>
      <c r="H12" s="60"/>
    </row>
    <row r="13" spans="1:8" ht="12.75">
      <c r="A13" s="23"/>
      <c r="B13" s="23"/>
      <c r="C13" s="60" t="s">
        <v>103</v>
      </c>
      <c r="D13" s="60"/>
      <c r="E13" s="60"/>
      <c r="F13" s="60"/>
      <c r="G13" s="60"/>
      <c r="H13" s="60"/>
    </row>
    <row r="14" spans="1:8" ht="12.75">
      <c r="A14" s="23"/>
      <c r="B14" s="23"/>
      <c r="C14" s="60" t="s">
        <v>28</v>
      </c>
      <c r="D14" s="60"/>
      <c r="E14" s="60"/>
      <c r="F14" s="60"/>
      <c r="G14" s="60"/>
      <c r="H14" s="60"/>
    </row>
    <row r="15" spans="1:8" ht="12.75">
      <c r="A15" s="23"/>
      <c r="B15" s="23"/>
      <c r="C15" s="60" t="s">
        <v>104</v>
      </c>
      <c r="D15" s="60"/>
      <c r="E15" s="60"/>
      <c r="F15" s="60"/>
      <c r="G15" s="60"/>
      <c r="H15" s="60"/>
    </row>
    <row r="16" spans="1:8" ht="12.75">
      <c r="A16" s="23"/>
      <c r="B16" s="23"/>
      <c r="C16" s="60" t="s">
        <v>105</v>
      </c>
      <c r="D16" s="60"/>
      <c r="E16" s="60"/>
      <c r="F16" s="60"/>
      <c r="G16" s="60"/>
      <c r="H16" s="60"/>
    </row>
    <row r="17" spans="1:8" ht="12.75">
      <c r="A17" s="23"/>
      <c r="B17" s="23"/>
      <c r="C17" s="60" t="s">
        <v>106</v>
      </c>
      <c r="D17" s="60"/>
      <c r="E17" s="60"/>
      <c r="F17" s="60"/>
      <c r="G17" s="60"/>
      <c r="H17" s="60"/>
    </row>
    <row r="18" spans="1:8" ht="12.75">
      <c r="A18" s="23"/>
      <c r="B18" s="23"/>
      <c r="C18" s="60" t="s">
        <v>107</v>
      </c>
      <c r="D18" s="60"/>
      <c r="E18" s="60"/>
      <c r="F18" s="60"/>
      <c r="G18" s="60"/>
      <c r="H18" s="60"/>
    </row>
    <row r="19" spans="1:8" ht="12.75">
      <c r="A19" s="23"/>
      <c r="B19" s="23"/>
      <c r="C19" s="60" t="s">
        <v>108</v>
      </c>
      <c r="D19" s="60"/>
      <c r="E19" s="60"/>
      <c r="F19" s="60"/>
      <c r="G19" s="60"/>
      <c r="H19" s="60"/>
    </row>
    <row r="20" spans="1:11" ht="12.75">
      <c r="A20" s="23"/>
      <c r="B20" s="23"/>
      <c r="C20" s="59" t="s">
        <v>109</v>
      </c>
      <c r="D20" s="60"/>
      <c r="E20" s="60"/>
      <c r="F20" s="60"/>
      <c r="G20" s="60"/>
      <c r="H20" s="60"/>
      <c r="K20" s="35"/>
    </row>
    <row r="21" spans="1:11" ht="12.75">
      <c r="A21" s="23"/>
      <c r="B21" s="23"/>
      <c r="C21" s="125" t="s">
        <v>110</v>
      </c>
      <c r="D21" s="125"/>
      <c r="E21" s="125"/>
      <c r="F21" s="125"/>
      <c r="G21" s="125"/>
      <c r="H21" s="125"/>
      <c r="K21" s="35"/>
    </row>
    <row r="22" spans="1:8" ht="12.75">
      <c r="A22" s="23"/>
      <c r="B22" s="23"/>
      <c r="C22" s="60" t="s">
        <v>111</v>
      </c>
      <c r="D22" s="60"/>
      <c r="E22" s="60"/>
      <c r="F22" s="60"/>
      <c r="G22" s="60"/>
      <c r="H22" s="60"/>
    </row>
    <row r="23" spans="1:8" ht="12.75">
      <c r="A23" s="23"/>
      <c r="B23" s="23"/>
      <c r="C23" s="125" t="s">
        <v>112</v>
      </c>
      <c r="D23" s="125"/>
      <c r="E23" s="125"/>
      <c r="F23" s="125"/>
      <c r="G23" s="125"/>
      <c r="H23" s="125"/>
    </row>
    <row r="24" spans="1:8" ht="12.75">
      <c r="A24" s="23"/>
      <c r="B24" s="23"/>
      <c r="C24" s="60" t="s">
        <v>113</v>
      </c>
      <c r="D24" s="60"/>
      <c r="E24" s="60"/>
      <c r="F24" s="60"/>
      <c r="G24" s="60"/>
      <c r="H24" s="60"/>
    </row>
    <row r="25" spans="1:8" ht="12.75">
      <c r="A25" s="23"/>
      <c r="B25" s="23"/>
      <c r="C25" s="60" t="s">
        <v>114</v>
      </c>
      <c r="D25" s="60"/>
      <c r="E25" s="60"/>
      <c r="F25" s="60"/>
      <c r="G25" s="60"/>
      <c r="H25" s="60"/>
    </row>
    <row r="26" spans="1:8" ht="12.75">
      <c r="A26" s="23"/>
      <c r="B26" s="23"/>
      <c r="C26" s="60" t="s">
        <v>115</v>
      </c>
      <c r="D26" s="60"/>
      <c r="E26" s="60"/>
      <c r="F26" s="60"/>
      <c r="G26" s="60"/>
      <c r="H26" s="60"/>
    </row>
    <row r="27" spans="1:8" ht="12.75">
      <c r="A27" s="23"/>
      <c r="B27" s="23"/>
      <c r="C27" s="60" t="s">
        <v>116</v>
      </c>
      <c r="D27" s="60"/>
      <c r="E27" s="60"/>
      <c r="F27" s="60"/>
      <c r="G27" s="60"/>
      <c r="H27" s="60"/>
    </row>
    <row r="28" spans="1:8" ht="12.75">
      <c r="A28" s="23"/>
      <c r="B28" s="23"/>
      <c r="C28" s="125" t="s">
        <v>117</v>
      </c>
      <c r="D28" s="125"/>
      <c r="E28" s="125"/>
      <c r="F28" s="125"/>
      <c r="G28" s="125"/>
      <c r="H28" s="125"/>
    </row>
    <row r="29" spans="1:8" ht="12.75">
      <c r="A29" s="23"/>
      <c r="B29" s="23"/>
      <c r="C29" s="60" t="s">
        <v>28</v>
      </c>
      <c r="D29" s="60"/>
      <c r="E29" s="60"/>
      <c r="F29" s="60"/>
      <c r="G29" s="60"/>
      <c r="H29" s="60"/>
    </row>
    <row r="30" spans="1:8" ht="12.75">
      <c r="A30" s="23"/>
      <c r="B30" s="23"/>
      <c r="C30" s="60" t="s">
        <v>118</v>
      </c>
      <c r="D30" s="60"/>
      <c r="E30" s="60"/>
      <c r="F30" s="60"/>
      <c r="G30" s="60"/>
      <c r="H30" s="60"/>
    </row>
    <row r="31" spans="1:8" ht="12.75">
      <c r="A31" s="23"/>
      <c r="B31" s="23"/>
      <c r="C31" s="60" t="s">
        <v>119</v>
      </c>
      <c r="D31" s="60"/>
      <c r="E31" s="60"/>
      <c r="F31" s="60"/>
      <c r="G31" s="60"/>
      <c r="H31" s="60"/>
    </row>
    <row r="32" spans="1:8" ht="12.75">
      <c r="A32" s="23"/>
      <c r="B32" s="23"/>
      <c r="C32" s="59" t="s">
        <v>120</v>
      </c>
      <c r="D32" s="60"/>
      <c r="E32" s="60"/>
      <c r="F32" s="60"/>
      <c r="G32" s="60"/>
      <c r="H32" s="60"/>
    </row>
    <row r="33" spans="1:8" ht="12.75">
      <c r="A33" s="23"/>
      <c r="B33" s="23"/>
      <c r="C33" s="125" t="s">
        <v>121</v>
      </c>
      <c r="D33" s="125"/>
      <c r="E33" s="125"/>
      <c r="F33" s="125"/>
      <c r="G33" s="125"/>
      <c r="H33" s="125"/>
    </row>
    <row r="34" spans="1:8" ht="12.75">
      <c r="A34" s="23"/>
      <c r="B34" s="23"/>
      <c r="C34" s="125" t="s">
        <v>122</v>
      </c>
      <c r="D34" s="125"/>
      <c r="E34" s="125"/>
      <c r="F34" s="125"/>
      <c r="G34" s="125"/>
      <c r="H34" s="125"/>
    </row>
    <row r="35" spans="1:8" ht="12.75">
      <c r="A35" s="23"/>
      <c r="B35" s="23"/>
      <c r="C35" s="60" t="s">
        <v>123</v>
      </c>
      <c r="D35" s="60"/>
      <c r="E35" s="60"/>
      <c r="F35" s="60"/>
      <c r="G35" s="60"/>
      <c r="H35" s="60"/>
    </row>
    <row r="36" spans="1:8" ht="12.75">
      <c r="A36" s="23"/>
      <c r="B36" s="23"/>
      <c r="C36" s="125" t="s">
        <v>124</v>
      </c>
      <c r="D36" s="125"/>
      <c r="E36" s="125"/>
      <c r="F36" s="125"/>
      <c r="G36" s="125"/>
      <c r="H36" s="125"/>
    </row>
    <row r="37" spans="1:8" ht="12.75">
      <c r="A37" s="23"/>
      <c r="B37" s="23"/>
      <c r="C37" s="60" t="s">
        <v>125</v>
      </c>
      <c r="D37" s="60"/>
      <c r="E37" s="60"/>
      <c r="F37" s="60"/>
      <c r="G37" s="60"/>
      <c r="H37" s="60"/>
    </row>
    <row r="38" spans="1:8" ht="12.75">
      <c r="A38" s="23"/>
      <c r="B38" s="23"/>
      <c r="C38" s="60" t="s">
        <v>126</v>
      </c>
      <c r="D38" s="60"/>
      <c r="E38" s="60"/>
      <c r="F38" s="60"/>
      <c r="G38" s="60"/>
      <c r="H38" s="60"/>
    </row>
    <row r="39" spans="1:8" ht="12.75">
      <c r="A39" s="23"/>
      <c r="B39" s="23"/>
      <c r="C39" s="60" t="s">
        <v>127</v>
      </c>
      <c r="D39" s="60"/>
      <c r="E39" s="60"/>
      <c r="F39" s="60"/>
      <c r="G39" s="60"/>
      <c r="H39" s="60"/>
    </row>
    <row r="40" spans="1:8" ht="12.75">
      <c r="A40" s="23"/>
      <c r="B40" s="23"/>
      <c r="C40" s="60" t="s">
        <v>128</v>
      </c>
      <c r="D40" s="60"/>
      <c r="E40" s="60"/>
      <c r="F40" s="60"/>
      <c r="G40" s="60"/>
      <c r="H40" s="60"/>
    </row>
    <row r="41" spans="1:8" ht="12.75">
      <c r="A41" s="23"/>
      <c r="B41" s="23"/>
      <c r="C41" s="60" t="s">
        <v>129</v>
      </c>
      <c r="D41" s="60"/>
      <c r="E41" s="60"/>
      <c r="F41" s="60"/>
      <c r="G41" s="60"/>
      <c r="H41" s="60"/>
    </row>
    <row r="42" spans="1:8" ht="12.75">
      <c r="A42" s="23"/>
      <c r="B42" s="23"/>
      <c r="C42" s="60" t="s">
        <v>130</v>
      </c>
      <c r="D42" s="60"/>
      <c r="E42" s="60"/>
      <c r="F42" s="60"/>
      <c r="G42" s="60"/>
      <c r="H42" s="60"/>
    </row>
    <row r="43" spans="1:8" ht="12.75">
      <c r="A43" s="23"/>
      <c r="B43" s="23"/>
      <c r="C43" s="60" t="s">
        <v>131</v>
      </c>
      <c r="D43" s="60"/>
      <c r="E43" s="60"/>
      <c r="F43" s="60"/>
      <c r="G43" s="60"/>
      <c r="H43" s="60"/>
    </row>
    <row r="44" spans="1:8" ht="12.75">
      <c r="A44" s="23"/>
      <c r="B44" s="23"/>
      <c r="C44" s="60" t="s">
        <v>28</v>
      </c>
      <c r="D44" s="60"/>
      <c r="E44" s="60"/>
      <c r="F44" s="60"/>
      <c r="G44" s="60"/>
      <c r="H44" s="60"/>
    </row>
    <row r="45" spans="1:8" ht="12.75">
      <c r="A45" s="23"/>
      <c r="B45" s="23"/>
      <c r="C45" s="60" t="s">
        <v>132</v>
      </c>
      <c r="D45" s="60"/>
      <c r="E45" s="60"/>
      <c r="F45" s="60"/>
      <c r="G45" s="60"/>
      <c r="H45" s="60"/>
    </row>
    <row r="46" spans="1:8" ht="12.75">
      <c r="A46" s="23"/>
      <c r="B46" s="23"/>
      <c r="C46" s="125" t="s">
        <v>133</v>
      </c>
      <c r="D46" s="125"/>
      <c r="E46" s="125"/>
      <c r="F46" s="125"/>
      <c r="G46" s="57"/>
      <c r="H46" s="57"/>
    </row>
    <row r="47" spans="1:8" ht="12.75">
      <c r="A47" s="23"/>
      <c r="B47" s="23"/>
      <c r="C47" s="60" t="s">
        <v>5</v>
      </c>
      <c r="D47" s="60"/>
      <c r="E47" s="60"/>
      <c r="F47" s="60"/>
      <c r="G47" s="60"/>
      <c r="H47" s="60"/>
    </row>
    <row r="48" spans="1:8" ht="12.75">
      <c r="A48" s="23"/>
      <c r="B48" s="23"/>
      <c r="C48" s="60" t="s">
        <v>134</v>
      </c>
      <c r="D48" s="60"/>
      <c r="E48" s="60"/>
      <c r="F48" s="60"/>
      <c r="G48" s="60"/>
      <c r="H48" s="60"/>
    </row>
    <row r="49" spans="1:5" ht="12.75">
      <c r="A49" s="23"/>
      <c r="B49" s="23"/>
      <c r="C49" s="60" t="s">
        <v>135</v>
      </c>
      <c r="E49" s="34"/>
    </row>
    <row r="51" spans="2:8" ht="12.75">
      <c r="B51" s="47" t="s">
        <v>141</v>
      </c>
      <c r="C51" s="47"/>
      <c r="D51" s="19" t="s">
        <v>22</v>
      </c>
      <c r="E51" s="20" t="s">
        <v>23</v>
      </c>
      <c r="F51" s="20" t="s">
        <v>24</v>
      </c>
      <c r="G51" s="20" t="s">
        <v>25</v>
      </c>
      <c r="H51" s="20" t="s">
        <v>26</v>
      </c>
    </row>
    <row r="53" spans="2:8" ht="30.75" customHeight="1">
      <c r="B53" s="28" t="s">
        <v>11</v>
      </c>
      <c r="C53" s="43">
        <v>1</v>
      </c>
      <c r="D53" s="32" t="s">
        <v>152</v>
      </c>
      <c r="E53" s="48"/>
      <c r="F53" s="49"/>
      <c r="G53" s="50"/>
      <c r="H53" s="50"/>
    </row>
    <row r="54" spans="4:8" ht="51">
      <c r="D54" s="78" t="s">
        <v>140</v>
      </c>
      <c r="E54" s="48"/>
      <c r="F54" s="49"/>
      <c r="G54" s="50"/>
      <c r="H54" s="50"/>
    </row>
    <row r="55" spans="4:8" ht="12.75">
      <c r="D55" s="98" t="s">
        <v>136</v>
      </c>
      <c r="E55" s="99" t="s">
        <v>137</v>
      </c>
      <c r="F55" s="100">
        <f>4*1.8*0.8*0.3+2.9*0.8*0.3+6.8*0.7*0.2</f>
        <v>3.3760000000000003</v>
      </c>
      <c r="G55" s="101">
        <v>0</v>
      </c>
      <c r="H55" s="100">
        <f>F55*G55</f>
        <v>0</v>
      </c>
    </row>
    <row r="56" spans="4:8" ht="12.75">
      <c r="D56" s="52" t="s">
        <v>142</v>
      </c>
      <c r="E56" s="53" t="s">
        <v>34</v>
      </c>
      <c r="F56" s="100">
        <f>5*4*0.4+3.8*0.9*2</f>
        <v>14.84</v>
      </c>
      <c r="G56" s="101">
        <v>0</v>
      </c>
      <c r="H56" s="100">
        <f>F56*G56</f>
        <v>0</v>
      </c>
    </row>
    <row r="57" spans="4:8" ht="12.75">
      <c r="D57" s="33"/>
      <c r="E57" s="11"/>
      <c r="F57" s="108"/>
      <c r="G57" s="37"/>
      <c r="H57" s="108"/>
    </row>
    <row r="58" spans="4:8" ht="12.75">
      <c r="D58" s="33"/>
      <c r="E58" s="11"/>
      <c r="F58" s="108"/>
      <c r="G58" s="37"/>
      <c r="H58" s="108"/>
    </row>
    <row r="59" spans="4:8" ht="12.75">
      <c r="D59" s="33"/>
      <c r="E59" s="11"/>
      <c r="F59" s="108"/>
      <c r="G59" s="37"/>
      <c r="H59" s="108"/>
    </row>
    <row r="60" spans="4:8" ht="12.75">
      <c r="D60" s="33"/>
      <c r="E60" s="11"/>
      <c r="F60" s="108"/>
      <c r="G60" s="37"/>
      <c r="H60" s="108"/>
    </row>
    <row r="61" spans="4:8" ht="12.75">
      <c r="D61" s="33"/>
      <c r="E61" s="11"/>
      <c r="F61" s="108"/>
      <c r="G61" s="37"/>
      <c r="H61" s="108"/>
    </row>
    <row r="62" spans="2:8" ht="12.75">
      <c r="B62" s="47" t="s">
        <v>141</v>
      </c>
      <c r="C62" s="47"/>
      <c r="D62" s="19" t="s">
        <v>22</v>
      </c>
      <c r="E62" s="20" t="s">
        <v>23</v>
      </c>
      <c r="F62" s="20" t="s">
        <v>24</v>
      </c>
      <c r="G62" s="20" t="s">
        <v>25</v>
      </c>
      <c r="H62" s="20" t="s">
        <v>26</v>
      </c>
    </row>
    <row r="63" spans="4:8" ht="12.75">
      <c r="D63" s="27"/>
      <c r="E63" s="16"/>
      <c r="F63" s="17"/>
      <c r="G63" s="102"/>
      <c r="H63" s="24"/>
    </row>
    <row r="64" spans="2:7" ht="12.75">
      <c r="B64" s="28" t="s">
        <v>11</v>
      </c>
      <c r="C64" s="43">
        <v>2</v>
      </c>
      <c r="D64" s="103" t="s">
        <v>138</v>
      </c>
      <c r="G64" s="35"/>
    </row>
    <row r="65" spans="4:7" ht="38.25">
      <c r="D65" s="104" t="s">
        <v>143</v>
      </c>
      <c r="G65" s="35"/>
    </row>
    <row r="66" spans="4:7" ht="12.75">
      <c r="D66" s="104" t="s">
        <v>151</v>
      </c>
      <c r="G66" s="35"/>
    </row>
    <row r="67" spans="4:8" ht="12.75">
      <c r="D67" s="105" t="s">
        <v>136</v>
      </c>
      <c r="E67" s="99" t="s">
        <v>137</v>
      </c>
      <c r="F67" s="100">
        <f>2.9*0.7*0.2</f>
        <v>0.40599999999999997</v>
      </c>
      <c r="G67" s="101">
        <v>0</v>
      </c>
      <c r="H67" s="100">
        <f>F67*G67</f>
        <v>0</v>
      </c>
    </row>
    <row r="68" spans="4:8" ht="12.75">
      <c r="D68" s="52" t="s">
        <v>144</v>
      </c>
      <c r="E68" s="53" t="s">
        <v>34</v>
      </c>
      <c r="F68" s="100">
        <f>(2.9+2.9+0.2+0.2)*0.7</f>
        <v>4.34</v>
      </c>
      <c r="G68" s="101">
        <v>0</v>
      </c>
      <c r="H68" s="100">
        <f>F68*G68</f>
        <v>0</v>
      </c>
    </row>
    <row r="69" ht="12.75">
      <c r="G69" s="35"/>
    </row>
    <row r="70" spans="2:8" ht="12.75">
      <c r="B70" s="28" t="s">
        <v>11</v>
      </c>
      <c r="C70" s="43">
        <v>3</v>
      </c>
      <c r="D70" s="32" t="s">
        <v>146</v>
      </c>
      <c r="E70" s="48"/>
      <c r="F70" s="49"/>
      <c r="G70" s="50"/>
      <c r="H70" s="50"/>
    </row>
    <row r="71" spans="4:8" ht="57.75" customHeight="1">
      <c r="D71" s="33" t="s">
        <v>145</v>
      </c>
      <c r="F71" s="49"/>
      <c r="G71" s="50"/>
      <c r="H71" s="50"/>
    </row>
    <row r="72" spans="4:8" ht="12.75">
      <c r="D72" s="98" t="s">
        <v>136</v>
      </c>
      <c r="E72" s="99" t="s">
        <v>137</v>
      </c>
      <c r="F72" s="51">
        <f>5*1.8*0.2</f>
        <v>1.8</v>
      </c>
      <c r="G72" s="101">
        <v>0</v>
      </c>
      <c r="H72" s="51">
        <f>G72*F72</f>
        <v>0</v>
      </c>
    </row>
    <row r="73" spans="4:8" ht="12.75">
      <c r="D73" s="105" t="s">
        <v>120</v>
      </c>
      <c r="E73" s="107" t="s">
        <v>34</v>
      </c>
      <c r="F73" s="51">
        <f>5+2.73*0.3</f>
        <v>5.819</v>
      </c>
      <c r="G73" s="101">
        <v>0</v>
      </c>
      <c r="H73" s="51">
        <f>G73*F73</f>
        <v>0</v>
      </c>
    </row>
    <row r="75" spans="2:8" ht="12.75">
      <c r="B75" s="28" t="s">
        <v>11</v>
      </c>
      <c r="C75" s="43">
        <v>4</v>
      </c>
      <c r="D75" s="32" t="s">
        <v>147</v>
      </c>
      <c r="E75" s="48"/>
      <c r="F75" s="49"/>
      <c r="G75" s="50"/>
      <c r="H75" s="50"/>
    </row>
    <row r="76" spans="4:8" ht="76.5">
      <c r="D76" s="33" t="s">
        <v>148</v>
      </c>
      <c r="F76" s="49"/>
      <c r="G76" s="50"/>
      <c r="H76" s="50"/>
    </row>
    <row r="77" spans="4:8" ht="12.75">
      <c r="D77" s="98" t="s">
        <v>136</v>
      </c>
      <c r="E77" s="99" t="s">
        <v>137</v>
      </c>
      <c r="F77" s="51">
        <f>3.6*1.8*0.2</f>
        <v>1.2960000000000003</v>
      </c>
      <c r="G77" s="101">
        <v>0</v>
      </c>
      <c r="H77" s="51">
        <f>G77*F77</f>
        <v>0</v>
      </c>
    </row>
    <row r="78" spans="4:8" ht="12.75">
      <c r="D78" s="105" t="s">
        <v>120</v>
      </c>
      <c r="E78" s="107" t="s">
        <v>34</v>
      </c>
      <c r="F78" s="51">
        <f>3.6*0.3*2</f>
        <v>2.16</v>
      </c>
      <c r="G78" s="101">
        <v>0</v>
      </c>
      <c r="H78" s="51">
        <f>G78*F78</f>
        <v>0</v>
      </c>
    </row>
    <row r="80" spans="2:8" ht="12.75">
      <c r="B80" s="28" t="s">
        <v>11</v>
      </c>
      <c r="C80" s="43">
        <v>5</v>
      </c>
      <c r="D80" s="32" t="s">
        <v>139</v>
      </c>
      <c r="E80" s="48"/>
      <c r="F80" s="49"/>
      <c r="G80" s="50"/>
      <c r="H80" s="50"/>
    </row>
    <row r="81" spans="4:8" ht="48.75" customHeight="1">
      <c r="D81" s="33" t="s">
        <v>149</v>
      </c>
      <c r="F81" s="49"/>
      <c r="G81" s="50"/>
      <c r="H81" s="50"/>
    </row>
    <row r="82" spans="4:8" ht="12.75">
      <c r="D82" s="98" t="s">
        <v>136</v>
      </c>
      <c r="E82" s="99" t="s">
        <v>137</v>
      </c>
      <c r="F82" s="106">
        <f>3.54*1.8*0.1</f>
        <v>0.6372</v>
      </c>
      <c r="G82" s="101">
        <v>0</v>
      </c>
      <c r="H82" s="51">
        <f>G82*F82</f>
        <v>0</v>
      </c>
    </row>
    <row r="83" spans="4:8" ht="12.75">
      <c r="D83" s="105" t="s">
        <v>120</v>
      </c>
      <c r="E83" s="107" t="s">
        <v>34</v>
      </c>
      <c r="F83" s="51">
        <f>3.54*0.15</f>
        <v>0.531</v>
      </c>
      <c r="G83" s="101">
        <v>0</v>
      </c>
      <c r="H83" s="51">
        <f>G83*F83</f>
        <v>0</v>
      </c>
    </row>
    <row r="85" spans="2:8" ht="57" customHeight="1">
      <c r="B85" s="28" t="s">
        <v>11</v>
      </c>
      <c r="C85" s="43">
        <v>6</v>
      </c>
      <c r="D85" s="115" t="s">
        <v>193</v>
      </c>
      <c r="E85" s="48"/>
      <c r="F85" s="49"/>
      <c r="G85" s="50">
        <v>0</v>
      </c>
      <c r="H85" s="50"/>
    </row>
    <row r="86" spans="4:8" ht="12.75">
      <c r="D86" s="116" t="s">
        <v>191</v>
      </c>
      <c r="E86" s="53" t="s">
        <v>192</v>
      </c>
      <c r="F86" s="106">
        <f>(F67+F72+F77+F82+1)*70</f>
        <v>359.744</v>
      </c>
      <c r="G86" s="51">
        <v>0</v>
      </c>
      <c r="H86" s="51">
        <f>G86*F86</f>
        <v>0</v>
      </c>
    </row>
    <row r="87" spans="4:8" ht="12.75">
      <c r="D87" s="86"/>
      <c r="E87" s="114"/>
      <c r="F87" s="108"/>
      <c r="G87" s="37"/>
      <c r="H87" s="108"/>
    </row>
    <row r="88" spans="4:8" ht="15.75">
      <c r="D88" s="26" t="s">
        <v>150</v>
      </c>
      <c r="H88" s="68">
        <f>SUM(H55:H86)</f>
        <v>0</v>
      </c>
    </row>
  </sheetData>
  <sheetProtection/>
  <mergeCells count="11">
    <mergeCell ref="C5:H5"/>
    <mergeCell ref="C6:H6"/>
    <mergeCell ref="C7:H7"/>
    <mergeCell ref="C9:H9"/>
    <mergeCell ref="C21:H21"/>
    <mergeCell ref="C23:H23"/>
    <mergeCell ref="C28:H28"/>
    <mergeCell ref="C33:H33"/>
    <mergeCell ref="C34:H34"/>
    <mergeCell ref="C36:H36"/>
    <mergeCell ref="C46:F46"/>
  </mergeCells>
  <printOptions/>
  <pageMargins left="0.9448818897637796" right="0.35433070866141736" top="0.7874015748031497" bottom="0.7874015748031497" header="0.5118110236220472" footer="0.5118110236220472"/>
  <pageSetup horizontalDpi="300" verticalDpi="300" orientation="portrait" paperSize="9" scale="80" r:id="rId3"/>
  <headerFooter alignWithMargins="0">
    <oddHeader>&amp;L&amp;8OŠ VALENTIN KLARIN, 23237 PREKO - 
- REKONSTRUKCIJA 7/2017&amp;C&amp;8OŠ VALENTIN KLARIN, CESTA HRVATSKIH 
BRANITELJA 39/H, 23237 PREKO
&amp;R&amp;8TROŠKOVNIK FAZA II 
SUTEREN - VANJSKI RADOVI</oddHeader>
    <oddFooter>&amp;L&amp;8projektant:Zoran Blaće, ovl.arh., mob:+385 91 373 6991&amp;C&amp;8
GeoModeling d.o.o.
Ilica 191 F, 10 000 Zagreb
www.geomodeling.hr&amp;R&amp;8&amp;P
</oddFooter>
  </headerFooter>
  <legacyDrawing r:id="rId2"/>
</worksheet>
</file>

<file path=xl/worksheets/sheet6.xml><?xml version="1.0" encoding="utf-8"?>
<worksheet xmlns="http://schemas.openxmlformats.org/spreadsheetml/2006/main" xmlns:r="http://schemas.openxmlformats.org/officeDocument/2006/relationships">
  <dimension ref="A1:K85"/>
  <sheetViews>
    <sheetView showZeros="0" view="pageBreakPreview" zoomScaleNormal="55" zoomScaleSheetLayoutView="100" zoomScalePageLayoutView="85" workbookViewId="0" topLeftCell="A22">
      <selection activeCell="G50" sqref="G50"/>
    </sheetView>
  </sheetViews>
  <sheetFormatPr defaultColWidth="8.8515625" defaultRowHeight="12.75"/>
  <cols>
    <col min="1" max="1" width="2.421875" style="0" customWidth="1"/>
    <col min="2" max="2" width="3.140625" style="0" customWidth="1"/>
    <col min="3" max="3" width="7.00390625" style="0" customWidth="1"/>
    <col min="4" max="4" width="59.28125" style="0" customWidth="1"/>
    <col min="5" max="5" width="9.00390625" style="0" customWidth="1"/>
    <col min="6" max="6" width="8.28125" style="0" customWidth="1"/>
    <col min="7" max="7" width="10.421875" style="0" customWidth="1"/>
    <col min="8" max="8" width="13.00390625" style="0" customWidth="1"/>
    <col min="9" max="9" width="8.8515625" style="0" customWidth="1"/>
    <col min="10" max="10" width="6.7109375" style="0" customWidth="1"/>
    <col min="11" max="11" width="11.140625" style="0" customWidth="1"/>
    <col min="12" max="12" width="6.28125" style="0" customWidth="1"/>
    <col min="13" max="13" width="5.140625" style="0" customWidth="1"/>
    <col min="14" max="14" width="7.8515625" style="0" customWidth="1"/>
  </cols>
  <sheetData>
    <row r="1" spans="1:8" ht="18" customHeight="1">
      <c r="A1" s="23"/>
      <c r="B1" s="23"/>
      <c r="C1" s="23"/>
      <c r="D1" s="25"/>
      <c r="E1" s="16"/>
      <c r="F1" s="17"/>
      <c r="G1" s="18"/>
      <c r="H1" s="24"/>
    </row>
    <row r="2" spans="1:8" ht="28.5" customHeight="1">
      <c r="A2" s="23"/>
      <c r="B2" s="23"/>
      <c r="C2" s="23"/>
      <c r="D2" s="26" t="s">
        <v>163</v>
      </c>
      <c r="E2" s="16"/>
      <c r="F2" s="17"/>
      <c r="G2" s="18"/>
      <c r="H2" s="24"/>
    </row>
    <row r="3" spans="1:8" ht="13.5" customHeight="1">
      <c r="A3" s="23"/>
      <c r="B3" s="23"/>
      <c r="C3" s="23"/>
      <c r="D3" s="26"/>
      <c r="E3" s="16"/>
      <c r="F3" s="17"/>
      <c r="G3" s="18"/>
      <c r="H3" s="24"/>
    </row>
    <row r="4" spans="1:8" ht="18.75" customHeight="1">
      <c r="A4" s="23"/>
      <c r="B4" s="23"/>
      <c r="C4" s="59" t="s">
        <v>0</v>
      </c>
      <c r="D4" s="60"/>
      <c r="E4" s="16"/>
      <c r="F4" s="17"/>
      <c r="G4" s="18"/>
      <c r="H4" s="24"/>
    </row>
    <row r="5" spans="1:8" ht="14.25" customHeight="1">
      <c r="A5" s="23"/>
      <c r="B5" s="23"/>
      <c r="C5" s="23"/>
      <c r="D5" s="26"/>
      <c r="E5" s="16"/>
      <c r="F5" s="17"/>
      <c r="G5" s="18"/>
      <c r="H5" s="24"/>
    </row>
    <row r="6" spans="1:8" ht="18" customHeight="1">
      <c r="A6" s="23"/>
      <c r="B6" s="23"/>
      <c r="C6" s="129" t="s">
        <v>164</v>
      </c>
      <c r="D6" s="129"/>
      <c r="E6" s="129"/>
      <c r="F6" s="129"/>
      <c r="G6" s="129"/>
      <c r="H6" s="24"/>
    </row>
    <row r="7" spans="1:8" ht="13.5">
      <c r="A7" s="23"/>
      <c r="B7" s="23"/>
      <c r="C7" s="129" t="s">
        <v>165</v>
      </c>
      <c r="D7" s="129"/>
      <c r="E7" s="129"/>
      <c r="F7" s="129"/>
      <c r="G7" s="129"/>
      <c r="H7" s="24"/>
    </row>
    <row r="8" spans="1:8" ht="13.5">
      <c r="A8" s="23"/>
      <c r="B8" s="23"/>
      <c r="C8" s="129" t="s">
        <v>166</v>
      </c>
      <c r="D8" s="129"/>
      <c r="E8" s="129"/>
      <c r="F8" s="129"/>
      <c r="G8" s="129"/>
      <c r="H8" s="24"/>
    </row>
    <row r="9" spans="1:8" ht="13.5">
      <c r="A9" s="23"/>
      <c r="B9" s="23"/>
      <c r="C9" s="129" t="s">
        <v>167</v>
      </c>
      <c r="D9" s="129"/>
      <c r="E9" s="129"/>
      <c r="F9" s="129"/>
      <c r="G9" s="129"/>
      <c r="H9" s="24"/>
    </row>
    <row r="10" spans="1:8" ht="13.5">
      <c r="A10" s="23"/>
      <c r="B10" s="23"/>
      <c r="C10" s="129" t="s">
        <v>168</v>
      </c>
      <c r="D10" s="129"/>
      <c r="E10" s="129"/>
      <c r="F10" s="129"/>
      <c r="G10" s="129"/>
      <c r="H10" s="24"/>
    </row>
    <row r="11" spans="1:8" ht="30" customHeight="1">
      <c r="A11" s="23"/>
      <c r="B11" s="23"/>
      <c r="C11" s="129" t="s">
        <v>169</v>
      </c>
      <c r="D11" s="129"/>
      <c r="E11" s="129"/>
      <c r="F11" s="129"/>
      <c r="G11" s="129"/>
      <c r="H11" s="24"/>
    </row>
    <row r="12" spans="1:8" ht="32.25" customHeight="1">
      <c r="A12" s="23"/>
      <c r="B12" s="23"/>
      <c r="C12" s="129" t="s">
        <v>170</v>
      </c>
      <c r="D12" s="129"/>
      <c r="E12" s="129"/>
      <c r="F12" s="129"/>
      <c r="G12" s="129"/>
      <c r="H12" s="24"/>
    </row>
    <row r="13" spans="1:8" ht="29.25" customHeight="1">
      <c r="A13" s="23"/>
      <c r="B13" s="23"/>
      <c r="C13" s="129" t="s">
        <v>171</v>
      </c>
      <c r="D13" s="129"/>
      <c r="E13" s="129"/>
      <c r="F13" s="129"/>
      <c r="G13" s="129"/>
      <c r="H13" s="24"/>
    </row>
    <row r="14" spans="1:8" ht="30.75" customHeight="1">
      <c r="A14" s="23"/>
      <c r="B14" s="23"/>
      <c r="C14" s="129" t="s">
        <v>172</v>
      </c>
      <c r="D14" s="129"/>
      <c r="E14" s="129"/>
      <c r="F14" s="129"/>
      <c r="G14" s="129"/>
      <c r="H14" s="24"/>
    </row>
    <row r="15" spans="1:8" ht="16.5" customHeight="1">
      <c r="A15" s="23"/>
      <c r="B15" s="23"/>
      <c r="C15" s="129" t="s">
        <v>173</v>
      </c>
      <c r="D15" s="129"/>
      <c r="E15" s="129"/>
      <c r="F15" s="129"/>
      <c r="G15" s="129"/>
      <c r="H15" s="24"/>
    </row>
    <row r="16" spans="1:8" ht="15.75" customHeight="1">
      <c r="A16" s="23"/>
      <c r="B16" s="23"/>
      <c r="C16" s="129" t="s">
        <v>174</v>
      </c>
      <c r="D16" s="129"/>
      <c r="E16" s="129"/>
      <c r="F16" s="129"/>
      <c r="G16" s="129"/>
      <c r="H16" s="24"/>
    </row>
    <row r="17" spans="1:8" ht="26.25" customHeight="1">
      <c r="A17" s="23"/>
      <c r="B17" s="23"/>
      <c r="C17" s="112" t="s">
        <v>175</v>
      </c>
      <c r="D17" s="113"/>
      <c r="E17" s="113"/>
      <c r="F17" s="113"/>
      <c r="G17" s="113"/>
      <c r="H17" s="24"/>
    </row>
    <row r="18" spans="1:8" ht="13.5">
      <c r="A18" s="23"/>
      <c r="B18" s="23"/>
      <c r="C18" s="128" t="s">
        <v>185</v>
      </c>
      <c r="D18" s="128"/>
      <c r="E18" s="128"/>
      <c r="F18" s="128"/>
      <c r="G18" s="128"/>
      <c r="H18" s="24"/>
    </row>
    <row r="19" spans="1:8" ht="13.5">
      <c r="A19" s="23"/>
      <c r="B19" s="23"/>
      <c r="C19" s="128" t="s">
        <v>186</v>
      </c>
      <c r="D19" s="128"/>
      <c r="E19" s="128"/>
      <c r="F19" s="128"/>
      <c r="G19" s="128"/>
      <c r="H19" s="24"/>
    </row>
    <row r="20" spans="1:8" ht="13.5">
      <c r="A20" s="23"/>
      <c r="B20" s="23"/>
      <c r="C20" s="128" t="s">
        <v>187</v>
      </c>
      <c r="D20" s="128"/>
      <c r="E20" s="128"/>
      <c r="F20" s="128"/>
      <c r="G20" s="128"/>
      <c r="H20" s="24"/>
    </row>
    <row r="21" spans="1:8" ht="13.5">
      <c r="A21" s="23"/>
      <c r="B21" s="23"/>
      <c r="C21" s="128" t="s">
        <v>176</v>
      </c>
      <c r="D21" s="128"/>
      <c r="E21" s="128"/>
      <c r="F21" s="128"/>
      <c r="G21" s="128"/>
      <c r="H21" s="24"/>
    </row>
    <row r="22" spans="1:8" ht="13.5">
      <c r="A22" s="23"/>
      <c r="B22" s="23"/>
      <c r="C22" s="128" t="s">
        <v>177</v>
      </c>
      <c r="D22" s="128"/>
      <c r="E22" s="128"/>
      <c r="F22" s="128"/>
      <c r="G22" s="128"/>
      <c r="H22" s="24"/>
    </row>
    <row r="23" spans="1:8" ht="13.5">
      <c r="A23" s="23"/>
      <c r="B23" s="23"/>
      <c r="C23" s="128" t="s">
        <v>178</v>
      </c>
      <c r="D23" s="128"/>
      <c r="E23" s="128"/>
      <c r="F23" s="128"/>
      <c r="G23" s="128"/>
      <c r="H23" s="24"/>
    </row>
    <row r="24" spans="1:8" ht="13.5">
      <c r="A24" s="23"/>
      <c r="B24" s="23"/>
      <c r="C24" s="129" t="s">
        <v>179</v>
      </c>
      <c r="D24" s="129"/>
      <c r="E24" s="129"/>
      <c r="F24" s="129"/>
      <c r="G24" s="129"/>
      <c r="H24" s="24"/>
    </row>
    <row r="25" spans="1:8" ht="13.5">
      <c r="A25" s="23"/>
      <c r="B25" s="23"/>
      <c r="C25" s="128" t="s">
        <v>180</v>
      </c>
      <c r="D25" s="128"/>
      <c r="E25" s="128"/>
      <c r="F25" s="128"/>
      <c r="G25" s="128"/>
      <c r="H25" s="24"/>
    </row>
    <row r="26" spans="1:8" ht="13.5">
      <c r="A26" s="23"/>
      <c r="B26" s="23"/>
      <c r="C26" s="128" t="s">
        <v>181</v>
      </c>
      <c r="D26" s="128"/>
      <c r="E26" s="128"/>
      <c r="F26" s="128"/>
      <c r="G26" s="128"/>
      <c r="H26" s="24"/>
    </row>
    <row r="27" spans="1:8" ht="13.5">
      <c r="A27" s="23"/>
      <c r="B27" s="23"/>
      <c r="C27" s="128" t="s">
        <v>182</v>
      </c>
      <c r="D27" s="128"/>
      <c r="E27" s="128"/>
      <c r="F27" s="128"/>
      <c r="G27" s="128"/>
      <c r="H27" s="24"/>
    </row>
    <row r="28" spans="1:8" ht="13.5">
      <c r="A28" s="23"/>
      <c r="B28" s="23"/>
      <c r="C28" s="128" t="s">
        <v>183</v>
      </c>
      <c r="D28" s="128"/>
      <c r="E28" s="128"/>
      <c r="F28" s="128"/>
      <c r="G28" s="128"/>
      <c r="H28" s="24"/>
    </row>
    <row r="29" spans="1:8" ht="60.75" customHeight="1">
      <c r="A29" s="23"/>
      <c r="B29" s="23"/>
      <c r="C29" s="129" t="s">
        <v>184</v>
      </c>
      <c r="D29" s="129"/>
      <c r="E29" s="129"/>
      <c r="F29" s="129"/>
      <c r="G29" s="129"/>
      <c r="H29" s="24"/>
    </row>
    <row r="30" spans="1:11" ht="21" customHeight="1">
      <c r="A30" s="28"/>
      <c r="B30" s="44"/>
      <c r="C30" s="69"/>
      <c r="D30" s="33"/>
      <c r="E30" s="11"/>
      <c r="F30" s="61"/>
      <c r="G30" s="6"/>
      <c r="H30" s="61"/>
      <c r="K30" s="35"/>
    </row>
    <row r="31" spans="1:11" ht="16.5" customHeight="1">
      <c r="A31" s="124" t="s">
        <v>21</v>
      </c>
      <c r="B31" s="124"/>
      <c r="C31" s="19"/>
      <c r="D31" s="19" t="s">
        <v>22</v>
      </c>
      <c r="E31" s="20" t="s">
        <v>23</v>
      </c>
      <c r="F31" s="20" t="s">
        <v>24</v>
      </c>
      <c r="G31" s="20"/>
      <c r="H31" s="20" t="s">
        <v>26</v>
      </c>
      <c r="K31" s="35"/>
    </row>
    <row r="32" spans="3:8" ht="12.75">
      <c r="C32" s="69"/>
      <c r="D32" s="70"/>
      <c r="E32" s="11"/>
      <c r="F32" s="71"/>
      <c r="G32" s="45"/>
      <c r="H32" s="45"/>
    </row>
    <row r="33" spans="3:8" ht="12.75">
      <c r="C33" s="69"/>
      <c r="D33" s="70"/>
      <c r="E33" s="11"/>
      <c r="F33" s="71"/>
      <c r="G33" s="45"/>
      <c r="H33" s="45"/>
    </row>
    <row r="34" spans="1:8" ht="20.25" customHeight="1">
      <c r="A34" s="28" t="s">
        <v>12</v>
      </c>
      <c r="B34" s="43">
        <v>1</v>
      </c>
      <c r="C34" s="43"/>
      <c r="D34" s="30" t="s">
        <v>153</v>
      </c>
      <c r="E34" s="48"/>
      <c r="F34" s="49"/>
      <c r="G34" s="50">
        <v>0</v>
      </c>
      <c r="H34" s="50"/>
    </row>
    <row r="35" spans="1:8" ht="58.5" customHeight="1">
      <c r="A35" s="44"/>
      <c r="C35" s="44"/>
      <c r="D35" s="75" t="s">
        <v>208</v>
      </c>
      <c r="E35" s="107" t="s">
        <v>34</v>
      </c>
      <c r="F35" s="109">
        <v>27</v>
      </c>
      <c r="G35" s="109">
        <v>0</v>
      </c>
      <c r="H35" s="22">
        <f>G35*F35</f>
        <v>0</v>
      </c>
    </row>
    <row r="36" spans="1:8" ht="18" customHeight="1">
      <c r="A36" s="28"/>
      <c r="B36" s="43"/>
      <c r="C36" s="21"/>
      <c r="D36" s="29"/>
      <c r="E36" s="16"/>
      <c r="F36" s="17"/>
      <c r="G36" s="18"/>
      <c r="H36" s="18"/>
    </row>
    <row r="37" spans="1:8" ht="17.25" customHeight="1">
      <c r="A37" s="64" t="s">
        <v>12</v>
      </c>
      <c r="B37" s="43">
        <v>2</v>
      </c>
      <c r="C37" s="21"/>
      <c r="D37" s="29" t="s">
        <v>154</v>
      </c>
      <c r="E37" s="55"/>
      <c r="F37" s="55"/>
      <c r="G37" s="55"/>
      <c r="H37" s="55"/>
    </row>
    <row r="38" spans="2:8" ht="43.5" customHeight="1">
      <c r="B38" s="54"/>
      <c r="C38" s="43"/>
      <c r="D38" s="110" t="s">
        <v>155</v>
      </c>
      <c r="E38" s="55"/>
      <c r="F38" s="55"/>
      <c r="G38" s="55"/>
      <c r="H38" s="55"/>
    </row>
    <row r="39" spans="2:8" ht="14.25" customHeight="1">
      <c r="B39" s="54"/>
      <c r="C39" s="21"/>
      <c r="D39" s="46" t="s">
        <v>156</v>
      </c>
      <c r="E39" s="14" t="s">
        <v>33</v>
      </c>
      <c r="F39" s="66">
        <v>19</v>
      </c>
      <c r="G39" s="22">
        <v>0</v>
      </c>
      <c r="H39" s="22">
        <f>G39*F39</f>
        <v>0</v>
      </c>
    </row>
    <row r="40" spans="1:8" ht="14.25" customHeight="1">
      <c r="A40" s="28"/>
      <c r="B40" s="43"/>
      <c r="C40" s="21"/>
      <c r="D40" s="29"/>
      <c r="E40" s="16"/>
      <c r="F40" s="17"/>
      <c r="G40" s="18"/>
      <c r="H40" s="18"/>
    </row>
    <row r="41" spans="1:8" ht="16.5" customHeight="1">
      <c r="A41" s="64" t="s">
        <v>12</v>
      </c>
      <c r="B41" s="43">
        <v>3</v>
      </c>
      <c r="C41" s="21"/>
      <c r="D41" s="29" t="s">
        <v>157</v>
      </c>
      <c r="E41" s="55"/>
      <c r="F41" s="55"/>
      <c r="G41" s="55"/>
      <c r="H41" s="55"/>
    </row>
    <row r="42" spans="2:8" ht="39" customHeight="1">
      <c r="B42" s="54"/>
      <c r="C42" s="43"/>
      <c r="D42" s="110" t="s">
        <v>158</v>
      </c>
      <c r="E42" s="55"/>
      <c r="F42" s="55"/>
      <c r="G42" s="55"/>
      <c r="H42" s="55"/>
    </row>
    <row r="43" spans="2:8" ht="14.25" customHeight="1">
      <c r="B43" s="54"/>
      <c r="C43" s="21"/>
      <c r="D43" s="46"/>
      <c r="E43" s="107" t="s">
        <v>34</v>
      </c>
      <c r="F43" s="66">
        <v>9</v>
      </c>
      <c r="G43" s="22">
        <v>0</v>
      </c>
      <c r="H43" s="22">
        <f>G43*F43</f>
        <v>0</v>
      </c>
    </row>
    <row r="44" spans="1:8" ht="14.25" customHeight="1">
      <c r="A44" s="28"/>
      <c r="B44" s="43"/>
      <c r="C44" s="21"/>
      <c r="D44" s="29"/>
      <c r="E44" s="16"/>
      <c r="F44" s="17"/>
      <c r="G44" s="18"/>
      <c r="H44" s="18"/>
    </row>
    <row r="45" spans="1:8" ht="14.25" customHeight="1">
      <c r="A45" s="64" t="s">
        <v>12</v>
      </c>
      <c r="B45" s="43">
        <v>4</v>
      </c>
      <c r="C45" s="21"/>
      <c r="D45" s="29" t="s">
        <v>159</v>
      </c>
      <c r="E45" s="55"/>
      <c r="F45" s="55"/>
      <c r="G45" s="55"/>
      <c r="H45" s="55"/>
    </row>
    <row r="46" spans="2:8" ht="45" customHeight="1">
      <c r="B46" s="54"/>
      <c r="C46" s="43"/>
      <c r="D46" s="111" t="s">
        <v>160</v>
      </c>
      <c r="E46" s="107" t="s">
        <v>27</v>
      </c>
      <c r="F46" s="66">
        <v>26</v>
      </c>
      <c r="G46" s="22">
        <v>0</v>
      </c>
      <c r="H46" s="22">
        <f>G46*F46</f>
        <v>0</v>
      </c>
    </row>
    <row r="47" spans="1:8" ht="54.75" customHeight="1">
      <c r="A47" s="28"/>
      <c r="B47" s="43"/>
      <c r="C47" s="21"/>
      <c r="D47" s="111" t="s">
        <v>161</v>
      </c>
      <c r="E47" s="107" t="s">
        <v>27</v>
      </c>
      <c r="F47" s="66">
        <v>30</v>
      </c>
      <c r="G47" s="22">
        <v>0</v>
      </c>
      <c r="H47" s="22">
        <f>G47*F47</f>
        <v>0</v>
      </c>
    </row>
    <row r="48" spans="1:8" ht="14.25" customHeight="1">
      <c r="A48" s="28"/>
      <c r="B48" s="43"/>
      <c r="C48" s="21"/>
      <c r="D48" s="29"/>
      <c r="E48" s="16"/>
      <c r="F48" s="17"/>
      <c r="G48" s="18"/>
      <c r="H48" s="18"/>
    </row>
    <row r="49" spans="1:8" ht="22.5" customHeight="1">
      <c r="A49" s="44"/>
      <c r="D49" s="26" t="s">
        <v>162</v>
      </c>
      <c r="H49" s="65">
        <f>SUM(H35:H48)</f>
        <v>0</v>
      </c>
    </row>
    <row r="50" spans="1:8" ht="44.25" customHeight="1">
      <c r="A50" s="44"/>
      <c r="C50" s="44"/>
      <c r="D50" s="33"/>
      <c r="E50" s="11"/>
      <c r="F50" s="61"/>
      <c r="G50" s="6"/>
      <c r="H50" s="61"/>
    </row>
    <row r="51" ht="15.75" customHeight="1"/>
    <row r="52" ht="24.75" customHeight="1"/>
    <row r="54" ht="17.25" customHeight="1"/>
    <row r="55" ht="20.25" customHeight="1"/>
    <row r="56" ht="18.75" customHeight="1">
      <c r="A56" s="44"/>
    </row>
    <row r="57" ht="12.75">
      <c r="A57" s="44"/>
    </row>
    <row r="58" ht="13.5" customHeight="1"/>
    <row r="81" ht="48.75" customHeight="1"/>
    <row r="85" ht="12.75">
      <c r="C85">
        <v>6</v>
      </c>
    </row>
  </sheetData>
  <sheetProtection/>
  <mergeCells count="24">
    <mergeCell ref="C6:G6"/>
    <mergeCell ref="C7:G7"/>
    <mergeCell ref="C8:G8"/>
    <mergeCell ref="C9:G9"/>
    <mergeCell ref="C10:G10"/>
    <mergeCell ref="A31:B31"/>
    <mergeCell ref="C11:G11"/>
    <mergeCell ref="C12:G12"/>
    <mergeCell ref="C13:G13"/>
    <mergeCell ref="C14:G14"/>
    <mergeCell ref="C15:G15"/>
    <mergeCell ref="C16:G16"/>
    <mergeCell ref="C18:G18"/>
    <mergeCell ref="C19:G19"/>
    <mergeCell ref="C20:G20"/>
    <mergeCell ref="C21:G21"/>
    <mergeCell ref="C28:G28"/>
    <mergeCell ref="C29:G29"/>
    <mergeCell ref="C22:G22"/>
    <mergeCell ref="C23:G23"/>
    <mergeCell ref="C24:G24"/>
    <mergeCell ref="C25:G25"/>
    <mergeCell ref="C26:G26"/>
    <mergeCell ref="C27:G27"/>
  </mergeCells>
  <printOptions/>
  <pageMargins left="0.9448818897637796" right="0.35433070866141736" top="0.7874015748031497" bottom="0.7874015748031497" header="0.5118110236220472" footer="0.5118110236220472"/>
  <pageSetup horizontalDpi="300" verticalDpi="300" orientation="portrait" paperSize="9" scale="80" r:id="rId1"/>
  <headerFooter alignWithMargins="0">
    <oddHeader>&amp;L&amp;8OŠ VALENTIN KLARIN, 23237 PREKO - 
- REKONSTRUKCIJA 7/2017&amp;C&amp;8OŠ VALENTIN KLARIN, CESTA HRVATSKIH 
BRANITELJA 39/H, 23237 PREKO
&amp;R&amp;8TROŠKOVNIK FAZA II 
SUTEREN - VANJSKI RADOVI</oddHeader>
    <oddFooter>&amp;L&amp;8projektant:Zoran Blaće, ovl.arh., mob:+385 91 373 6991&amp;C&amp;8
GeoModeling d.o.o.
Ilica 191 F, 10 000 Zagreb
www.geomodeling.hr&amp;R&amp;8&amp;P
</oddFooter>
  </headerFooter>
  <rowBreaks count="2" manualBreakCount="2">
    <brk id="30" max="7" man="1"/>
    <brk id="57" max="255" man="1"/>
  </rowBreaks>
</worksheet>
</file>

<file path=xl/worksheets/sheet7.xml><?xml version="1.0" encoding="utf-8"?>
<worksheet xmlns="http://schemas.openxmlformats.org/spreadsheetml/2006/main" xmlns:r="http://schemas.openxmlformats.org/officeDocument/2006/relationships">
  <sheetPr>
    <tabColor theme="0" tint="-0.1499900072813034"/>
  </sheetPr>
  <dimension ref="A1:S109"/>
  <sheetViews>
    <sheetView showZeros="0" view="pageBreakPreview" zoomScale="85" zoomScaleNormal="70" zoomScaleSheetLayoutView="85" zoomScalePageLayoutView="85" workbookViewId="0" topLeftCell="A88">
      <selection activeCell="I34" sqref="I34"/>
    </sheetView>
  </sheetViews>
  <sheetFormatPr defaultColWidth="8.8515625" defaultRowHeight="12.75"/>
  <cols>
    <col min="1" max="1" width="2.57421875" style="0" customWidth="1"/>
    <col min="2" max="2" width="3.140625" style="0" customWidth="1"/>
    <col min="3" max="3" width="64.140625" style="0" customWidth="1"/>
    <col min="4" max="4" width="7.421875" style="0" customWidth="1"/>
    <col min="5" max="5" width="9.421875" style="0" customWidth="1"/>
    <col min="6" max="6" width="11.00390625" style="0" customWidth="1"/>
    <col min="7" max="7" width="12.28125" style="0" customWidth="1"/>
    <col min="8" max="8" width="15.421875" style="0" customWidth="1"/>
    <col min="9" max="9" width="11.8515625" style="0" customWidth="1"/>
    <col min="10" max="18" width="8.8515625" style="0" customWidth="1"/>
    <col min="19" max="19" width="119.421875" style="0" customWidth="1"/>
  </cols>
  <sheetData>
    <row r="1" spans="1:7" ht="18.75" customHeight="1">
      <c r="A1" s="6"/>
      <c r="B1" s="6"/>
      <c r="C1" s="27"/>
      <c r="D1" s="11"/>
      <c r="E1" s="12"/>
      <c r="F1" s="7"/>
      <c r="G1" s="24"/>
    </row>
    <row r="2" spans="1:7" ht="15.75">
      <c r="A2" s="6"/>
      <c r="B2" s="6"/>
      <c r="C2" s="26" t="s">
        <v>188</v>
      </c>
      <c r="D2" s="11"/>
      <c r="E2" s="12"/>
      <c r="F2" s="7"/>
      <c r="G2" s="24"/>
    </row>
    <row r="3" spans="1:7" ht="24" customHeight="1">
      <c r="A3" s="6"/>
      <c r="B3" s="6"/>
      <c r="C3" s="27"/>
      <c r="D3" s="11"/>
      <c r="E3" s="12"/>
      <c r="F3" s="7"/>
      <c r="G3" s="24"/>
    </row>
    <row r="4" spans="1:7" ht="12.75">
      <c r="A4" s="6"/>
      <c r="B4" s="6"/>
      <c r="C4" s="29" t="s">
        <v>4</v>
      </c>
      <c r="D4" s="11"/>
      <c r="E4" s="12"/>
      <c r="F4" s="7"/>
      <c r="G4" s="24"/>
    </row>
    <row r="5" spans="1:7" ht="22.5" customHeight="1">
      <c r="A5" s="6"/>
      <c r="B5" s="6"/>
      <c r="C5" s="27"/>
      <c r="D5" s="11"/>
      <c r="E5" s="12"/>
      <c r="F5" s="7"/>
      <c r="G5" s="24"/>
    </row>
    <row r="6" spans="1:15" ht="27.75" customHeight="1">
      <c r="A6" s="6"/>
      <c r="B6" s="57"/>
      <c r="C6" s="125" t="s">
        <v>57</v>
      </c>
      <c r="D6" s="125"/>
      <c r="E6" s="125"/>
      <c r="F6" s="125"/>
      <c r="G6" s="57"/>
      <c r="K6" s="144"/>
      <c r="L6" s="144"/>
      <c r="M6" s="144"/>
      <c r="N6" s="144"/>
      <c r="O6" s="144"/>
    </row>
    <row r="7" spans="1:15" ht="15" customHeight="1">
      <c r="A7" s="6"/>
      <c r="B7" s="57"/>
      <c r="C7" s="125" t="s">
        <v>58</v>
      </c>
      <c r="D7" s="125"/>
      <c r="E7" s="125"/>
      <c r="F7" s="125"/>
      <c r="G7" s="57"/>
      <c r="K7" s="145"/>
      <c r="L7" s="145"/>
      <c r="M7" s="145"/>
      <c r="N7" s="145"/>
      <c r="O7" s="145"/>
    </row>
    <row r="8" spans="1:15" ht="219.75" customHeight="1">
      <c r="A8" s="6"/>
      <c r="B8" s="57"/>
      <c r="C8" s="125" t="s">
        <v>60</v>
      </c>
      <c r="D8" s="125"/>
      <c r="E8" s="125"/>
      <c r="F8" s="125"/>
      <c r="G8" s="57"/>
      <c r="K8" s="146"/>
      <c r="L8" s="146"/>
      <c r="M8" s="146"/>
      <c r="N8" s="146"/>
      <c r="O8" s="146"/>
    </row>
    <row r="9" spans="1:19" ht="72.75" customHeight="1">
      <c r="A9" s="6"/>
      <c r="B9" s="57"/>
      <c r="C9" s="130" t="s">
        <v>61</v>
      </c>
      <c r="D9" s="130"/>
      <c r="E9" s="130"/>
      <c r="F9" s="130"/>
      <c r="G9" s="81"/>
      <c r="H9" s="81"/>
      <c r="K9" s="147"/>
      <c r="L9" s="147"/>
      <c r="M9" s="147"/>
      <c r="N9" s="147"/>
      <c r="O9" s="147"/>
      <c r="S9" s="38"/>
    </row>
    <row r="10" spans="1:19" ht="16.5">
      <c r="A10" s="6"/>
      <c r="B10" s="80"/>
      <c r="C10" s="92" t="s">
        <v>59</v>
      </c>
      <c r="D10" s="57"/>
      <c r="E10" s="90"/>
      <c r="F10" s="91"/>
      <c r="G10" s="91"/>
      <c r="H10" s="6"/>
      <c r="K10" s="135"/>
      <c r="L10" s="135"/>
      <c r="M10" s="135"/>
      <c r="N10" s="135"/>
      <c r="O10" s="135"/>
      <c r="S10" s="38"/>
    </row>
    <row r="11" spans="1:19" ht="57" customHeight="1">
      <c r="A11" s="6"/>
      <c r="B11" s="57"/>
      <c r="C11" s="130" t="s">
        <v>62</v>
      </c>
      <c r="D11" s="130"/>
      <c r="E11" s="130"/>
      <c r="F11" s="130"/>
      <c r="G11" s="81"/>
      <c r="H11" s="81"/>
      <c r="K11" s="77"/>
      <c r="L11" s="77"/>
      <c r="M11" s="77"/>
      <c r="N11" s="77"/>
      <c r="O11" s="77"/>
      <c r="S11" s="38"/>
    </row>
    <row r="12" spans="1:19" ht="21.75" customHeight="1">
      <c r="A12" s="6"/>
      <c r="B12" s="57"/>
      <c r="C12" s="81"/>
      <c r="D12" s="81"/>
      <c r="E12" s="81"/>
      <c r="F12" s="81"/>
      <c r="G12" s="81"/>
      <c r="H12" s="81"/>
      <c r="K12" s="77"/>
      <c r="L12" s="77"/>
      <c r="M12" s="77"/>
      <c r="N12" s="77"/>
      <c r="O12" s="77"/>
      <c r="S12" s="38"/>
    </row>
    <row r="13" spans="1:19" ht="63" customHeight="1">
      <c r="A13" s="6"/>
      <c r="B13" s="57"/>
      <c r="C13" s="132" t="s">
        <v>63</v>
      </c>
      <c r="D13" s="132"/>
      <c r="E13" s="132"/>
      <c r="F13" s="132"/>
      <c r="G13" s="81"/>
      <c r="H13" s="81"/>
      <c r="K13" s="77"/>
      <c r="L13" s="77"/>
      <c r="M13" s="77"/>
      <c r="N13" s="77"/>
      <c r="O13" s="77"/>
      <c r="S13" s="38"/>
    </row>
    <row r="14" spans="1:19" ht="39.75" customHeight="1">
      <c r="A14" s="6"/>
      <c r="B14" s="57"/>
      <c r="C14" s="132" t="s">
        <v>64</v>
      </c>
      <c r="D14" s="132"/>
      <c r="E14" s="132"/>
      <c r="F14" s="132"/>
      <c r="G14" s="81"/>
      <c r="H14" s="81"/>
      <c r="K14" s="77"/>
      <c r="L14" s="77"/>
      <c r="M14" s="77"/>
      <c r="N14" s="77"/>
      <c r="O14" s="77"/>
      <c r="S14" s="38"/>
    </row>
    <row r="15" spans="1:19" ht="89.25" customHeight="1">
      <c r="A15" s="6"/>
      <c r="B15" s="57"/>
      <c r="C15" s="132" t="s">
        <v>65</v>
      </c>
      <c r="D15" s="132"/>
      <c r="E15" s="132"/>
      <c r="F15" s="132"/>
      <c r="G15" s="81"/>
      <c r="H15" s="81"/>
      <c r="K15" s="77"/>
      <c r="L15" s="77"/>
      <c r="M15" s="77"/>
      <c r="N15" s="77"/>
      <c r="O15" s="77"/>
      <c r="S15" s="38"/>
    </row>
    <row r="16" spans="1:19" ht="78" customHeight="1">
      <c r="A16" s="6"/>
      <c r="B16" s="57"/>
      <c r="C16" s="132" t="s">
        <v>66</v>
      </c>
      <c r="D16" s="132"/>
      <c r="E16" s="132"/>
      <c r="F16" s="132"/>
      <c r="G16" s="81"/>
      <c r="H16" s="81"/>
      <c r="K16" s="77"/>
      <c r="L16" s="77"/>
      <c r="M16" s="77"/>
      <c r="N16" s="77"/>
      <c r="O16" s="77"/>
      <c r="S16" s="38"/>
    </row>
    <row r="17" spans="1:19" ht="16.5">
      <c r="A17" s="6"/>
      <c r="B17" s="57"/>
      <c r="C17" s="93"/>
      <c r="D17" s="93"/>
      <c r="E17" s="93"/>
      <c r="F17" s="93"/>
      <c r="G17" s="81"/>
      <c r="H17" s="81"/>
      <c r="K17" s="77"/>
      <c r="L17" s="77"/>
      <c r="M17" s="77"/>
      <c r="N17" s="77"/>
      <c r="O17" s="77"/>
      <c r="S17" s="38"/>
    </row>
    <row r="18" spans="1:19" ht="16.5">
      <c r="A18" s="6"/>
      <c r="B18" s="57"/>
      <c r="C18" s="93"/>
      <c r="D18" s="93"/>
      <c r="E18" s="93"/>
      <c r="F18" s="93"/>
      <c r="G18" s="81"/>
      <c r="H18" s="81"/>
      <c r="K18" s="77"/>
      <c r="L18" s="77"/>
      <c r="M18" s="77"/>
      <c r="N18" s="77"/>
      <c r="O18" s="77"/>
      <c r="S18" s="38"/>
    </row>
    <row r="19" spans="1:19" ht="16.5">
      <c r="A19" s="6"/>
      <c r="B19" s="57"/>
      <c r="C19" s="93"/>
      <c r="D19" s="93"/>
      <c r="E19" s="93"/>
      <c r="F19" s="93"/>
      <c r="G19" s="81"/>
      <c r="H19" s="81"/>
      <c r="K19" s="77"/>
      <c r="L19" s="77"/>
      <c r="M19" s="77"/>
      <c r="N19" s="77"/>
      <c r="O19" s="77"/>
      <c r="S19" s="38"/>
    </row>
    <row r="20" spans="1:19" ht="16.5">
      <c r="A20" s="6"/>
      <c r="B20" s="57"/>
      <c r="C20" s="93"/>
      <c r="D20" s="93"/>
      <c r="E20" s="93"/>
      <c r="F20" s="93"/>
      <c r="G20" s="81"/>
      <c r="H20" s="81"/>
      <c r="K20" s="77"/>
      <c r="L20" s="77"/>
      <c r="M20" s="77"/>
      <c r="N20" s="77"/>
      <c r="O20" s="77"/>
      <c r="S20" s="38"/>
    </row>
    <row r="21" spans="1:19" ht="16.5">
      <c r="A21" s="6"/>
      <c r="B21" s="57"/>
      <c r="C21" s="93"/>
      <c r="D21" s="93"/>
      <c r="E21" s="93"/>
      <c r="F21" s="93"/>
      <c r="G21" s="81"/>
      <c r="H21" s="81"/>
      <c r="K21" s="77"/>
      <c r="L21" s="77"/>
      <c r="M21" s="77"/>
      <c r="N21" s="77"/>
      <c r="O21" s="77"/>
      <c r="S21" s="38"/>
    </row>
    <row r="22" spans="1:19" ht="16.5">
      <c r="A22" s="6"/>
      <c r="B22" s="57"/>
      <c r="C22" s="93"/>
      <c r="D22" s="93"/>
      <c r="E22" s="93"/>
      <c r="F22" s="93"/>
      <c r="G22" s="81"/>
      <c r="H22" s="81"/>
      <c r="K22" s="77"/>
      <c r="L22" s="77"/>
      <c r="M22" s="77"/>
      <c r="N22" s="77"/>
      <c r="O22" s="77"/>
      <c r="S22" s="38"/>
    </row>
    <row r="23" spans="1:19" ht="16.5">
      <c r="A23" s="6"/>
      <c r="B23" s="57"/>
      <c r="C23" s="93"/>
      <c r="D23" s="93"/>
      <c r="E23" s="93"/>
      <c r="F23" s="93"/>
      <c r="G23" s="81"/>
      <c r="H23" s="81"/>
      <c r="K23" s="77"/>
      <c r="L23" s="77"/>
      <c r="M23" s="77"/>
      <c r="N23" s="77"/>
      <c r="O23" s="77"/>
      <c r="S23" s="38"/>
    </row>
    <row r="24" spans="1:19" ht="22.5" customHeight="1">
      <c r="A24" s="6"/>
      <c r="B24" s="57"/>
      <c r="C24" s="93"/>
      <c r="D24" s="93"/>
      <c r="E24" s="93"/>
      <c r="F24" s="93"/>
      <c r="G24" s="81"/>
      <c r="H24" s="81"/>
      <c r="K24" s="77"/>
      <c r="L24" s="77"/>
      <c r="M24" s="77"/>
      <c r="N24" s="77"/>
      <c r="O24" s="77"/>
      <c r="S24" s="38"/>
    </row>
    <row r="25" spans="1:19" ht="22.5" customHeight="1">
      <c r="A25" s="6"/>
      <c r="B25" s="57"/>
      <c r="C25" s="93"/>
      <c r="D25" s="93"/>
      <c r="E25" s="93"/>
      <c r="F25" s="93"/>
      <c r="G25" s="81"/>
      <c r="H25" s="81"/>
      <c r="K25" s="77"/>
      <c r="L25" s="77"/>
      <c r="M25" s="77"/>
      <c r="N25" s="77"/>
      <c r="O25" s="77"/>
      <c r="S25" s="38"/>
    </row>
    <row r="26" spans="1:8" ht="21" customHeight="1">
      <c r="A26" s="124" t="s">
        <v>21</v>
      </c>
      <c r="B26" s="124"/>
      <c r="C26" s="19" t="s">
        <v>22</v>
      </c>
      <c r="D26" s="20" t="s">
        <v>23</v>
      </c>
      <c r="E26" s="20" t="s">
        <v>24</v>
      </c>
      <c r="F26" s="20" t="s">
        <v>25</v>
      </c>
      <c r="G26" s="20" t="s">
        <v>26</v>
      </c>
      <c r="H26" s="81"/>
    </row>
    <row r="27" spans="1:8" ht="21" customHeight="1">
      <c r="A27" s="54"/>
      <c r="B27" s="54"/>
      <c r="C27" s="54"/>
      <c r="D27" s="55"/>
      <c r="E27" s="55"/>
      <c r="F27" s="55"/>
      <c r="G27" s="55"/>
      <c r="H27" s="81"/>
    </row>
    <row r="28" spans="1:8" ht="22.5" customHeight="1">
      <c r="A28" s="94" t="s">
        <v>13</v>
      </c>
      <c r="B28" s="95">
        <v>1</v>
      </c>
      <c r="C28" s="29" t="s">
        <v>190</v>
      </c>
      <c r="D28" s="55"/>
      <c r="E28" s="55"/>
      <c r="F28" s="55"/>
      <c r="G28" s="55"/>
      <c r="H28" s="81"/>
    </row>
    <row r="29" spans="1:8" ht="88.5" customHeight="1">
      <c r="A29" s="6"/>
      <c r="B29" s="38"/>
      <c r="C29" s="76" t="s">
        <v>210</v>
      </c>
      <c r="D29" s="14" t="s">
        <v>27</v>
      </c>
      <c r="E29" s="66">
        <v>1</v>
      </c>
      <c r="F29" s="22">
        <v>0</v>
      </c>
      <c r="G29" s="22">
        <v>0</v>
      </c>
      <c r="H29" s="81"/>
    </row>
    <row r="30" spans="1:8" ht="12.75">
      <c r="A30" s="6"/>
      <c r="B30" s="38"/>
      <c r="C30" s="82"/>
      <c r="D30" s="15"/>
      <c r="E30" s="63"/>
      <c r="F30" s="18"/>
      <c r="G30" s="18"/>
      <c r="H30" s="81"/>
    </row>
    <row r="31" spans="1:8" ht="15.75" customHeight="1">
      <c r="A31" s="94" t="s">
        <v>13</v>
      </c>
      <c r="B31" s="95">
        <v>2</v>
      </c>
      <c r="C31" s="29" t="s">
        <v>194</v>
      </c>
      <c r="D31" s="55"/>
      <c r="E31" s="55"/>
      <c r="F31" s="55"/>
      <c r="G31" s="55"/>
      <c r="H31" s="81"/>
    </row>
    <row r="32" spans="1:8" ht="82.5" customHeight="1">
      <c r="A32" s="6"/>
      <c r="B32" s="38"/>
      <c r="C32" s="76" t="s">
        <v>195</v>
      </c>
      <c r="D32" s="14" t="s">
        <v>27</v>
      </c>
      <c r="E32" s="66">
        <v>1</v>
      </c>
      <c r="F32" s="22">
        <v>0</v>
      </c>
      <c r="G32" s="22">
        <v>0</v>
      </c>
      <c r="H32" s="81"/>
    </row>
    <row r="33" spans="1:8" ht="12.75">
      <c r="A33" s="6"/>
      <c r="B33" s="38"/>
      <c r="C33" s="82"/>
      <c r="D33" s="15"/>
      <c r="E33" s="63"/>
      <c r="F33" s="18"/>
      <c r="G33" s="18"/>
      <c r="H33" s="81"/>
    </row>
    <row r="34" spans="1:8" ht="12.75">
      <c r="A34" s="94" t="s">
        <v>13</v>
      </c>
      <c r="B34" s="95">
        <v>3</v>
      </c>
      <c r="C34" s="29" t="s">
        <v>196</v>
      </c>
      <c r="D34" s="55"/>
      <c r="E34" s="55"/>
      <c r="F34" s="55"/>
      <c r="G34" s="55"/>
      <c r="H34" s="81"/>
    </row>
    <row r="35" spans="1:8" ht="46.5" customHeight="1">
      <c r="A35" s="6"/>
      <c r="B35" s="38"/>
      <c r="C35" s="76" t="s">
        <v>197</v>
      </c>
      <c r="D35" s="14" t="s">
        <v>34</v>
      </c>
      <c r="E35" s="66">
        <f>(6.71+3.94+19.19)*1.1*2</f>
        <v>65.64800000000001</v>
      </c>
      <c r="F35" s="22">
        <v>0</v>
      </c>
      <c r="G35" s="22">
        <f>F35*E35</f>
        <v>0</v>
      </c>
      <c r="H35" s="81"/>
    </row>
    <row r="36" spans="1:8" ht="13.5" thickBot="1">
      <c r="A36" s="6"/>
      <c r="B36" s="38"/>
      <c r="C36" s="82"/>
      <c r="D36" s="15"/>
      <c r="E36" s="63"/>
      <c r="F36" s="18"/>
      <c r="G36" s="18"/>
      <c r="H36" s="81"/>
    </row>
    <row r="37" spans="1:15" ht="20.25" customHeight="1" thickBot="1">
      <c r="A37" s="23"/>
      <c r="B37" s="23"/>
      <c r="C37" s="142" t="s">
        <v>189</v>
      </c>
      <c r="D37" s="143"/>
      <c r="E37" s="72"/>
      <c r="F37" s="73"/>
      <c r="G37" s="74">
        <f>SUM(G29:G35)</f>
        <v>0</v>
      </c>
      <c r="I37" s="68"/>
      <c r="K37" s="140"/>
      <c r="L37" s="140"/>
      <c r="M37" s="140"/>
      <c r="N37" s="140"/>
      <c r="O37" s="140"/>
    </row>
    <row r="38" spans="1:7" ht="12.75">
      <c r="A38" s="8"/>
      <c r="B38" s="8"/>
      <c r="C38" s="8"/>
      <c r="D38" s="8"/>
      <c r="E38" s="8"/>
      <c r="F38" s="8"/>
      <c r="G38" s="8"/>
    </row>
    <row r="39" spans="11:15" ht="16.5">
      <c r="K39" s="140"/>
      <c r="L39" s="140"/>
      <c r="M39" s="140"/>
      <c r="N39" s="140"/>
      <c r="O39" s="140"/>
    </row>
    <row r="41" spans="11:15" ht="16.5">
      <c r="K41" s="140"/>
      <c r="L41" s="140"/>
      <c r="M41" s="140"/>
      <c r="N41" s="140"/>
      <c r="O41" s="140"/>
    </row>
    <row r="44" spans="11:15" ht="16.5">
      <c r="K44" s="140"/>
      <c r="L44" s="140"/>
      <c r="M44" s="140"/>
      <c r="N44" s="140"/>
      <c r="O44" s="140"/>
    </row>
    <row r="47" spans="11:15" ht="16.5">
      <c r="K47" s="140"/>
      <c r="L47" s="140"/>
      <c r="M47" s="140"/>
      <c r="N47" s="140"/>
      <c r="O47" s="140"/>
    </row>
    <row r="50" spans="11:15" ht="16.5">
      <c r="K50" s="140"/>
      <c r="L50" s="140"/>
      <c r="M50" s="140"/>
      <c r="N50" s="140"/>
      <c r="O50" s="140"/>
    </row>
    <row r="52" spans="11:15" ht="16.5">
      <c r="K52" s="140"/>
      <c r="L52" s="140"/>
      <c r="M52" s="140"/>
      <c r="N52" s="140"/>
      <c r="O52" s="140"/>
    </row>
    <row r="53" spans="11:15" ht="16.5">
      <c r="K53" s="140"/>
      <c r="L53" s="140"/>
      <c r="M53" s="140"/>
      <c r="N53" s="140"/>
      <c r="O53" s="140"/>
    </row>
    <row r="56" spans="11:15" ht="16.5">
      <c r="K56" s="141"/>
      <c r="L56" s="141"/>
      <c r="M56" s="141"/>
      <c r="N56" s="141"/>
      <c r="O56" s="141"/>
    </row>
    <row r="57" spans="11:15" ht="16.5">
      <c r="K57" s="135"/>
      <c r="L57" s="135"/>
      <c r="M57" s="135"/>
      <c r="N57" s="135"/>
      <c r="O57" s="135"/>
    </row>
    <row r="58" spans="11:15" ht="16.5">
      <c r="K58" s="140"/>
      <c r="L58" s="140"/>
      <c r="M58" s="140"/>
      <c r="N58" s="140"/>
      <c r="O58" s="140"/>
    </row>
    <row r="60" spans="11:15" ht="16.5">
      <c r="K60" s="140"/>
      <c r="L60" s="140"/>
      <c r="M60" s="140"/>
      <c r="N60" s="140"/>
      <c r="O60" s="140"/>
    </row>
    <row r="62" spans="11:15" ht="16.5">
      <c r="K62" s="140"/>
      <c r="L62" s="140"/>
      <c r="M62" s="140"/>
      <c r="N62" s="140"/>
      <c r="O62" s="140"/>
    </row>
    <row r="64" spans="11:15" ht="16.5">
      <c r="K64" s="135"/>
      <c r="L64" s="135"/>
      <c r="M64" s="135"/>
      <c r="N64" s="135"/>
      <c r="O64" s="135"/>
    </row>
    <row r="66" spans="11:15" ht="16.5">
      <c r="K66" s="135"/>
      <c r="L66" s="135"/>
      <c r="M66" s="135"/>
      <c r="N66" s="135"/>
      <c r="O66" s="135"/>
    </row>
    <row r="68" spans="11:15" ht="16.5">
      <c r="K68" s="135"/>
      <c r="L68" s="135"/>
      <c r="M68" s="135"/>
      <c r="N68" s="135"/>
      <c r="O68" s="135"/>
    </row>
    <row r="78" spans="11:15" ht="16.5">
      <c r="K78" s="135"/>
      <c r="L78" s="135"/>
      <c r="M78" s="135"/>
      <c r="N78" s="135"/>
      <c r="O78" s="135"/>
    </row>
    <row r="79" spans="11:15" ht="16.5">
      <c r="K79" s="135"/>
      <c r="L79" s="135"/>
      <c r="M79" s="135"/>
      <c r="N79" s="135"/>
      <c r="O79" s="135"/>
    </row>
    <row r="80" spans="11:15" ht="16.5">
      <c r="K80" s="139"/>
      <c r="L80" s="139"/>
      <c r="M80" s="139"/>
      <c r="N80" s="139"/>
      <c r="O80" s="139"/>
    </row>
    <row r="81" spans="11:15" ht="48.75" customHeight="1">
      <c r="K81" s="135"/>
      <c r="L81" s="135"/>
      <c r="M81" s="135"/>
      <c r="N81" s="135"/>
      <c r="O81" s="135"/>
    </row>
    <row r="82" spans="11:15" ht="16.5">
      <c r="K82" s="135"/>
      <c r="L82" s="135"/>
      <c r="M82" s="135"/>
      <c r="N82" s="135"/>
      <c r="O82" s="135"/>
    </row>
    <row r="83" spans="11:15" ht="16.5">
      <c r="K83" s="138"/>
      <c r="L83" s="138"/>
      <c r="M83" s="138"/>
      <c r="N83" s="138"/>
      <c r="O83" s="138"/>
    </row>
    <row r="84" spans="11:15" ht="16.5">
      <c r="K84" s="135"/>
      <c r="L84" s="135"/>
      <c r="M84" s="135"/>
      <c r="N84" s="135"/>
      <c r="O84" s="135"/>
    </row>
    <row r="85" spans="3:15" ht="16.5">
      <c r="C85">
        <v>6</v>
      </c>
      <c r="K85" s="136"/>
      <c r="L85" s="136"/>
      <c r="M85" s="136"/>
      <c r="N85" s="136"/>
      <c r="O85" s="136"/>
    </row>
    <row r="86" spans="11:15" ht="16.5">
      <c r="K86" s="136"/>
      <c r="L86" s="136"/>
      <c r="M86" s="136"/>
      <c r="N86" s="136"/>
      <c r="O86" s="136"/>
    </row>
    <row r="87" spans="11:15" ht="16.5">
      <c r="K87" s="136"/>
      <c r="L87" s="136"/>
      <c r="M87" s="136"/>
      <c r="N87" s="136"/>
      <c r="O87" s="136"/>
    </row>
    <row r="88" spans="11:15" ht="16.5">
      <c r="K88" s="136"/>
      <c r="L88" s="136"/>
      <c r="M88" s="136"/>
      <c r="N88" s="136"/>
      <c r="O88" s="136"/>
    </row>
    <row r="89" spans="11:15" ht="16.5">
      <c r="K89" s="136"/>
      <c r="L89" s="136"/>
      <c r="M89" s="136"/>
      <c r="N89" s="136"/>
      <c r="O89" s="136"/>
    </row>
    <row r="90" spans="11:15" ht="16.5">
      <c r="K90" s="136"/>
      <c r="L90" s="136"/>
      <c r="M90" s="136"/>
      <c r="N90" s="136"/>
      <c r="O90" s="136"/>
    </row>
    <row r="91" spans="11:15" ht="16.5">
      <c r="K91" s="136"/>
      <c r="L91" s="136"/>
      <c r="M91" s="136"/>
      <c r="N91" s="136"/>
      <c r="O91" s="136"/>
    </row>
    <row r="92" spans="11:15" ht="16.5">
      <c r="K92" s="136"/>
      <c r="L92" s="136"/>
      <c r="M92" s="136"/>
      <c r="N92" s="136"/>
      <c r="O92" s="136"/>
    </row>
    <row r="93" spans="11:15" ht="16.5">
      <c r="K93" s="136"/>
      <c r="L93" s="136"/>
      <c r="M93" s="136"/>
      <c r="N93" s="136"/>
      <c r="O93" s="136"/>
    </row>
    <row r="94" spans="11:15" ht="16.5">
      <c r="K94" s="136"/>
      <c r="L94" s="136"/>
      <c r="M94" s="136"/>
      <c r="N94" s="136"/>
      <c r="O94" s="136"/>
    </row>
    <row r="95" spans="11:15" ht="16.5">
      <c r="K95" s="137"/>
      <c r="L95" s="137"/>
      <c r="M95" s="137"/>
      <c r="N95" s="137"/>
      <c r="O95" s="137"/>
    </row>
    <row r="96" spans="11:15" ht="16.5">
      <c r="K96" s="131"/>
      <c r="L96" s="131"/>
      <c r="M96" s="131"/>
      <c r="N96" s="131"/>
      <c r="O96" s="131"/>
    </row>
    <row r="97" spans="11:15" ht="16.5">
      <c r="K97" s="135"/>
      <c r="L97" s="135"/>
      <c r="M97" s="135"/>
      <c r="N97" s="135"/>
      <c r="O97" s="135"/>
    </row>
    <row r="98" spans="11:15" ht="16.5">
      <c r="K98" s="131"/>
      <c r="L98" s="131"/>
      <c r="M98" s="131"/>
      <c r="N98" s="131"/>
      <c r="O98" s="131"/>
    </row>
    <row r="99" spans="11:15" ht="16.5">
      <c r="K99" s="133"/>
      <c r="L99" s="133"/>
      <c r="M99" s="133"/>
      <c r="N99" s="133"/>
      <c r="O99" s="133"/>
    </row>
    <row r="100" spans="11:15" ht="16.5">
      <c r="K100" s="134"/>
      <c r="L100" s="134"/>
      <c r="M100" s="134"/>
      <c r="N100" s="134"/>
      <c r="O100" s="134"/>
    </row>
    <row r="101" spans="11:15" ht="16.5">
      <c r="K101" s="135"/>
      <c r="L101" s="133"/>
      <c r="M101" s="133"/>
      <c r="N101" s="133"/>
      <c r="O101" s="133"/>
    </row>
    <row r="102" spans="11:15" ht="16.5">
      <c r="K102" s="134"/>
      <c r="L102" s="134"/>
      <c r="M102" s="134"/>
      <c r="N102" s="134"/>
      <c r="O102" s="134"/>
    </row>
    <row r="103" spans="11:15" ht="16.5">
      <c r="K103" s="133"/>
      <c r="L103" s="133"/>
      <c r="M103" s="133"/>
      <c r="N103" s="133"/>
      <c r="O103" s="133"/>
    </row>
    <row r="104" spans="11:15" ht="16.5">
      <c r="K104" s="134"/>
      <c r="L104" s="131"/>
      <c r="M104" s="131"/>
      <c r="N104" s="131"/>
      <c r="O104" s="131"/>
    </row>
    <row r="105" spans="11:15" ht="16.5">
      <c r="K105" s="133"/>
      <c r="L105" s="133"/>
      <c r="M105" s="133"/>
      <c r="N105" s="133"/>
      <c r="O105" s="133"/>
    </row>
    <row r="106" spans="11:15" ht="16.5">
      <c r="K106" s="131"/>
      <c r="L106" s="131"/>
      <c r="M106" s="131"/>
      <c r="N106" s="131"/>
      <c r="O106" s="131"/>
    </row>
    <row r="107" spans="11:15" ht="16.5">
      <c r="K107" s="133"/>
      <c r="L107" s="133"/>
      <c r="M107" s="133"/>
      <c r="N107" s="133"/>
      <c r="O107" s="133"/>
    </row>
    <row r="108" spans="11:15" ht="16.5">
      <c r="K108" s="131"/>
      <c r="L108" s="131"/>
      <c r="M108" s="131"/>
      <c r="N108" s="131"/>
      <c r="O108" s="131"/>
    </row>
    <row r="109" spans="11:15" ht="16.5">
      <c r="K109" s="135"/>
      <c r="L109" s="135"/>
      <c r="M109" s="135"/>
      <c r="N109" s="135"/>
      <c r="O109" s="135"/>
    </row>
  </sheetData>
  <sheetProtection/>
  <mergeCells count="64">
    <mergeCell ref="C37:D37"/>
    <mergeCell ref="K37:O37"/>
    <mergeCell ref="K6:O6"/>
    <mergeCell ref="K7:O7"/>
    <mergeCell ref="K8:O8"/>
    <mergeCell ref="C6:F6"/>
    <mergeCell ref="C7:F7"/>
    <mergeCell ref="C8:F8"/>
    <mergeCell ref="K9:O9"/>
    <mergeCell ref="K10:O10"/>
    <mergeCell ref="K39:O39"/>
    <mergeCell ref="K41:O41"/>
    <mergeCell ref="K44:O44"/>
    <mergeCell ref="K47:O47"/>
    <mergeCell ref="K50:O50"/>
    <mergeCell ref="K52:O52"/>
    <mergeCell ref="K53:O53"/>
    <mergeCell ref="K56:O56"/>
    <mergeCell ref="K57:O57"/>
    <mergeCell ref="K58:O58"/>
    <mergeCell ref="K60:O60"/>
    <mergeCell ref="K62:O62"/>
    <mergeCell ref="K64:O64"/>
    <mergeCell ref="K66:O66"/>
    <mergeCell ref="K68:O68"/>
    <mergeCell ref="K78:O78"/>
    <mergeCell ref="K79:O79"/>
    <mergeCell ref="K80:O80"/>
    <mergeCell ref="K81:O81"/>
    <mergeCell ref="K82:O82"/>
    <mergeCell ref="K83:O83"/>
    <mergeCell ref="K84:O84"/>
    <mergeCell ref="K85:O85"/>
    <mergeCell ref="K86:O86"/>
    <mergeCell ref="K87:O87"/>
    <mergeCell ref="K88:O88"/>
    <mergeCell ref="K89:O89"/>
    <mergeCell ref="K90:O90"/>
    <mergeCell ref="K91:O91"/>
    <mergeCell ref="K92:O92"/>
    <mergeCell ref="K93:O93"/>
    <mergeCell ref="K94:O94"/>
    <mergeCell ref="K95:O95"/>
    <mergeCell ref="K96:O96"/>
    <mergeCell ref="K97:O97"/>
    <mergeCell ref="K98:O98"/>
    <mergeCell ref="K107:O107"/>
    <mergeCell ref="K108:O108"/>
    <mergeCell ref="K109:O109"/>
    <mergeCell ref="K101:O101"/>
    <mergeCell ref="K102:O102"/>
    <mergeCell ref="K103:O103"/>
    <mergeCell ref="K104:O104"/>
    <mergeCell ref="K105:O105"/>
    <mergeCell ref="C9:F9"/>
    <mergeCell ref="C11:F11"/>
    <mergeCell ref="K106:O106"/>
    <mergeCell ref="A26:B26"/>
    <mergeCell ref="C13:F13"/>
    <mergeCell ref="C14:F14"/>
    <mergeCell ref="C15:F15"/>
    <mergeCell ref="C16:F16"/>
    <mergeCell ref="K99:O99"/>
    <mergeCell ref="K100:O100"/>
  </mergeCells>
  <printOptions/>
  <pageMargins left="0.9448818897637796" right="0.35433070866141736" top="0.7874015748031497" bottom="0.7874015748031497" header="0.5118110236220472" footer="0.5118110236220472"/>
  <pageSetup horizontalDpi="300" verticalDpi="300" orientation="portrait" paperSize="9" scale="80" r:id="rId3"/>
  <headerFooter alignWithMargins="0">
    <oddHeader>&amp;L&amp;8OŠ VALENTIN KLARIN, 23237 PREKO - 
- REKONSTRUKCIJA 7/2017&amp;C&amp;8OŠ VALENTIN KLARIN, CESTA HRVATSKIH 
BRANITELJA 39/H, 23237 PREKO
&amp;R&amp;8TROŠKOVNIK FAZA II 
SUTEREN - VANJSKI RADOVI</oddHeader>
    <oddFooter>&amp;L&amp;8projektant:Zoran Blaće, ovl.arh., mob:+385 91 373 6991&amp;C&amp;8
GeoModeling d.o.o.
Ilica 191 F, 10 000 Zagreb
www.geomodeling.hr&amp;R&amp;8&amp;P
</oddFooter>
  </headerFooter>
  <rowBreaks count="1" manualBreakCount="1">
    <brk id="37" max="255" man="1"/>
  </rowBreaks>
  <drawing r:id="rId1"/>
  <legacyDrawingHF r:id="rId2"/>
</worksheet>
</file>

<file path=xl/worksheets/sheet8.xml><?xml version="1.0" encoding="utf-8"?>
<worksheet xmlns="http://schemas.openxmlformats.org/spreadsheetml/2006/main" xmlns:r="http://schemas.openxmlformats.org/officeDocument/2006/relationships">
  <dimension ref="A1:I85"/>
  <sheetViews>
    <sheetView view="pageBreakPreview" zoomScale="85" zoomScaleNormal="85" zoomScaleSheetLayoutView="85" workbookViewId="0" topLeftCell="A7">
      <selection activeCell="J16" sqref="J16"/>
    </sheetView>
  </sheetViews>
  <sheetFormatPr defaultColWidth="9.140625" defaultRowHeight="12.75"/>
  <cols>
    <col min="1" max="1" width="3.140625" style="0" customWidth="1"/>
    <col min="2" max="2" width="3.28125" style="0" customWidth="1"/>
    <col min="3" max="3" width="51.8515625" style="0" customWidth="1"/>
    <col min="7" max="7" width="13.7109375" style="0" customWidth="1"/>
  </cols>
  <sheetData>
    <row r="1" spans="1:7" ht="15.75">
      <c r="A1" s="6"/>
      <c r="B1" s="6"/>
      <c r="C1" s="26" t="s">
        <v>205</v>
      </c>
      <c r="D1" s="6"/>
      <c r="E1" s="6"/>
      <c r="F1" s="6"/>
      <c r="G1" s="24"/>
    </row>
    <row r="2" spans="1:7" ht="15.75">
      <c r="A2" s="6"/>
      <c r="B2" s="6"/>
      <c r="C2" s="26"/>
      <c r="D2" s="6"/>
      <c r="E2" s="6"/>
      <c r="F2" s="6"/>
      <c r="G2" s="24"/>
    </row>
    <row r="3" spans="1:7" ht="15.75">
      <c r="A3" s="6"/>
      <c r="B3" s="59" t="s">
        <v>0</v>
      </c>
      <c r="C3" s="26"/>
      <c r="D3" s="6"/>
      <c r="E3" s="6"/>
      <c r="F3" s="6"/>
      <c r="G3" s="24"/>
    </row>
    <row r="4" spans="1:7" ht="15.75">
      <c r="A4" s="6"/>
      <c r="B4" s="59"/>
      <c r="C4" s="26"/>
      <c r="D4" s="6"/>
      <c r="E4" s="6"/>
      <c r="F4" s="6"/>
      <c r="G4" s="24"/>
    </row>
    <row r="5" spans="1:9" ht="133.5" customHeight="1">
      <c r="A5" s="6"/>
      <c r="B5" s="148" t="s">
        <v>54</v>
      </c>
      <c r="C5" s="148"/>
      <c r="D5" s="148"/>
      <c r="E5" s="148"/>
      <c r="F5" s="148"/>
      <c r="G5" s="89"/>
      <c r="H5" s="89"/>
      <c r="I5" s="89"/>
    </row>
    <row r="6" spans="1:9" ht="123.75" customHeight="1">
      <c r="A6" s="6"/>
      <c r="B6" s="148" t="s">
        <v>55</v>
      </c>
      <c r="C6" s="148"/>
      <c r="D6" s="148"/>
      <c r="E6" s="148"/>
      <c r="F6" s="148"/>
      <c r="G6" s="89"/>
      <c r="H6" s="89"/>
      <c r="I6" s="89"/>
    </row>
    <row r="7" spans="1:9" ht="209.25" customHeight="1">
      <c r="A7" s="6"/>
      <c r="B7" s="148" t="s">
        <v>50</v>
      </c>
      <c r="C7" s="148"/>
      <c r="D7" s="148"/>
      <c r="E7" s="148"/>
      <c r="F7" s="148"/>
      <c r="G7" s="89"/>
      <c r="H7" s="89"/>
      <c r="I7" s="89"/>
    </row>
    <row r="8" spans="1:9" ht="107.25" customHeight="1">
      <c r="A8" s="6"/>
      <c r="B8" s="148" t="s">
        <v>51</v>
      </c>
      <c r="C8" s="148"/>
      <c r="D8" s="148"/>
      <c r="E8" s="148"/>
      <c r="F8" s="148"/>
      <c r="G8" s="89"/>
      <c r="H8" s="89"/>
      <c r="I8" s="89"/>
    </row>
    <row r="9" spans="1:9" ht="158.25" customHeight="1">
      <c r="A9" s="6"/>
      <c r="B9" s="148" t="s">
        <v>52</v>
      </c>
      <c r="C9" s="148"/>
      <c r="D9" s="148"/>
      <c r="E9" s="148"/>
      <c r="F9" s="148"/>
      <c r="G9" s="89"/>
      <c r="H9" s="89"/>
      <c r="I9" s="89"/>
    </row>
    <row r="10" spans="1:7" ht="15.75">
      <c r="A10" s="6"/>
      <c r="B10" s="6"/>
      <c r="C10" s="26"/>
      <c r="D10" s="6"/>
      <c r="E10" s="6"/>
      <c r="F10" s="6"/>
      <c r="G10" s="24"/>
    </row>
    <row r="11" spans="1:7" ht="12.75">
      <c r="A11" s="149" t="s">
        <v>21</v>
      </c>
      <c r="B11" s="149"/>
      <c r="C11" s="39" t="s">
        <v>22</v>
      </c>
      <c r="D11" s="40" t="s">
        <v>23</v>
      </c>
      <c r="E11" s="14" t="s">
        <v>24</v>
      </c>
      <c r="F11" s="40" t="s">
        <v>25</v>
      </c>
      <c r="G11" s="40" t="s">
        <v>26</v>
      </c>
    </row>
    <row r="13" spans="1:7" ht="16.5" customHeight="1">
      <c r="A13" s="31" t="s">
        <v>20</v>
      </c>
      <c r="B13" s="83">
        <v>1</v>
      </c>
      <c r="C13" s="30" t="s">
        <v>56</v>
      </c>
      <c r="D13" s="6"/>
      <c r="E13" s="6"/>
      <c r="F13" s="6"/>
      <c r="G13" s="37"/>
    </row>
    <row r="14" spans="1:7" ht="46.5" customHeight="1">
      <c r="A14" s="31"/>
      <c r="B14" s="83"/>
      <c r="C14" s="79" t="s">
        <v>204</v>
      </c>
      <c r="D14" s="6"/>
      <c r="E14" s="6"/>
      <c r="F14" s="6"/>
      <c r="G14" s="24"/>
    </row>
    <row r="15" spans="1:7" ht="53.25" customHeight="1">
      <c r="A15" s="6"/>
      <c r="B15" s="6"/>
      <c r="C15" s="79" t="s">
        <v>207</v>
      </c>
      <c r="D15" s="84"/>
      <c r="E15" s="6"/>
      <c r="F15" s="6"/>
      <c r="G15" s="24"/>
    </row>
    <row r="16" spans="1:7" ht="12.75">
      <c r="A16" s="6"/>
      <c r="B16" s="6"/>
      <c r="C16" s="85" t="s">
        <v>53</v>
      </c>
      <c r="D16" s="9" t="s">
        <v>37</v>
      </c>
      <c r="E16" s="10">
        <v>1</v>
      </c>
      <c r="F16" s="36">
        <v>0</v>
      </c>
      <c r="G16" s="36">
        <f>E16*F16</f>
        <v>0</v>
      </c>
    </row>
    <row r="17" spans="1:7" ht="12.75">
      <c r="A17" s="6"/>
      <c r="B17" s="6"/>
      <c r="C17" s="86"/>
      <c r="D17" s="11"/>
      <c r="E17" s="12"/>
      <c r="F17" s="37"/>
      <c r="G17" s="37"/>
    </row>
    <row r="18" spans="1:7" ht="15.75">
      <c r="A18" s="41"/>
      <c r="B18" s="41"/>
      <c r="C18" s="26" t="s">
        <v>206</v>
      </c>
      <c r="D18" s="42"/>
      <c r="E18" s="42"/>
      <c r="F18" s="87"/>
      <c r="G18" s="88">
        <f>SUM(G13:G17)</f>
        <v>0</v>
      </c>
    </row>
    <row r="19" spans="1:7" ht="12.75">
      <c r="A19" s="6"/>
      <c r="B19" s="6"/>
      <c r="C19" s="86"/>
      <c r="D19" s="11"/>
      <c r="E19" s="12"/>
      <c r="F19" s="37"/>
      <c r="G19" s="37"/>
    </row>
    <row r="81" ht="48.75" customHeight="1"/>
    <row r="85" ht="12.75">
      <c r="C85">
        <v>6</v>
      </c>
    </row>
  </sheetData>
  <sheetProtection/>
  <mergeCells count="6">
    <mergeCell ref="B5:F5"/>
    <mergeCell ref="B6:F6"/>
    <mergeCell ref="B7:F7"/>
    <mergeCell ref="B8:F8"/>
    <mergeCell ref="A11:B11"/>
    <mergeCell ref="B9:F9"/>
  </mergeCells>
  <printOptions/>
  <pageMargins left="0.9448818897637796" right="0.35433070866141736" top="0.7874015748031497" bottom="0.7874015748031497" header="0.5118110236220472" footer="0.5118110236220472"/>
  <pageSetup horizontalDpi="600" verticalDpi="600" orientation="portrait" paperSize="9" scale="80" r:id="rId1"/>
  <headerFooter alignWithMargins="0">
    <oddHeader>&amp;L&amp;8OŠ VALENTIN KLARIN, 23237 PREKO - 
- REKONSTRUKCIJA 7/2017&amp;C&amp;8OŠ VALENTIN KLARIN, CESTA HRVATSKIH 
BRANITELJA 39/H, 23237 PREKO
&amp;R&amp;8TROŠKOVNIK FAZA II 
SUTEREN - VANJSKI RADOVI</oddHeader>
    <oddFooter>&amp;L&amp;8projektant:Zoran Blaće, ovl.arh., mob:+385 91 373 6991&amp;C&amp;8
GeoModeling d.o.o.
Ilica 191 F, 10 000 Zagreb
www.geomodeling.hr&amp;R&amp;8&amp;P
</oddFooter>
  </headerFooter>
  <rowBreaks count="1" manualBreakCount="1">
    <brk id="9" max="6" man="1"/>
  </rowBreaks>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I46" sqref="I46"/>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Vulin i Ilekovic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Vulin</dc:creator>
  <cp:keywords/>
  <dc:description/>
  <cp:lastModifiedBy>OŠ Novigrad</cp:lastModifiedBy>
  <cp:lastPrinted>2017-07-28T10:06:30Z</cp:lastPrinted>
  <dcterms:created xsi:type="dcterms:W3CDTF">2008-04-03T07:49:51Z</dcterms:created>
  <dcterms:modified xsi:type="dcterms:W3CDTF">2018-05-04T07:32:11Z</dcterms:modified>
  <cp:category/>
  <cp:version/>
  <cp:contentType/>
  <cp:contentStatus/>
</cp:coreProperties>
</file>