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zoran</author>
  </authors>
  <commentList>
    <comment ref="C160" authorId="0">
      <text>
        <r>
          <rPr>
            <b/>
            <sz val="9"/>
            <rFont val="Tahoma"/>
            <family val="2"/>
          </rPr>
          <t>zoran:</t>
        </r>
        <r>
          <rPr>
            <sz val="9"/>
            <rFont val="Tahoma"/>
            <family val="2"/>
          </rPr>
          <t xml:space="preserve">
ploče, zidovi ...85kg/m3
nosivi elementi većeg raspona 100kg/m3
serkalži 125kg/m3</t>
        </r>
      </text>
    </comment>
  </commentList>
</comments>
</file>

<file path=xl/sharedStrings.xml><?xml version="1.0" encoding="utf-8"?>
<sst xmlns="http://schemas.openxmlformats.org/spreadsheetml/2006/main" count="882" uniqueCount="467">
  <si>
    <t>TROŠKOVNIK</t>
  </si>
  <si>
    <t>UKUPNO</t>
  </si>
  <si>
    <t>SVEUKUPNO</t>
  </si>
  <si>
    <t>Jed.mjere</t>
  </si>
  <si>
    <t>Količina</t>
  </si>
  <si>
    <t>Jedinič. cijena</t>
  </si>
  <si>
    <t>Ukupni iznos</t>
  </si>
  <si>
    <t>kompl.</t>
  </si>
  <si>
    <t>kom</t>
  </si>
  <si>
    <t>GRAĐEVINA:  Osnovna škola Valentin Klarin, Preko</t>
  </si>
  <si>
    <t>NARUČITELJ: Osnovna škola Valentin Klarin, Preko</t>
  </si>
  <si>
    <t>A/ DEMONTAŽE I RUŠENJA</t>
  </si>
  <si>
    <t>UKUPNO DEMONTAŽE I RUŠENJA</t>
  </si>
  <si>
    <t>UKUPNO ZIDARSKI RADOVI</t>
  </si>
  <si>
    <t>UKUPNO IZOLATERSKI RADOVI</t>
  </si>
  <si>
    <t>m'</t>
  </si>
  <si>
    <t xml:space="preserve">za izvođenje građevinsko-obrtničkih radova </t>
  </si>
  <si>
    <t>Napomena: U cijenu uključena naknada deponije za deponirani materijal.</t>
  </si>
  <si>
    <t>SVEUKUPNA REKAPITULACIJA</t>
  </si>
  <si>
    <t>TROŠKOVNIK GRAĐEVINSKO-OBRTNIČKIH, VODOINSTALATERSKIH, STROJARSKIH I ELEKTROTEHNIČKIH RADOVA</t>
  </si>
  <si>
    <t>na rekonstrukciji učionica na OŠ V.Klarin, Preko</t>
  </si>
  <si>
    <t>m²</t>
  </si>
  <si>
    <t>I / GRAĐEVINSKO-OBRTNIČKI RADOVI</t>
  </si>
  <si>
    <t xml:space="preserve">  -11 školskih klupa sa stolicama i tri ormara 90/30/210 cm</t>
  </si>
  <si>
    <t xml:space="preserve"> -kabinet,
 -vrata 105/210 cm (vanjska mjera)
 -prijnos na gradilišnu deponiju 30 m</t>
  </si>
  <si>
    <t xml:space="preserve"> -kabinet i ambulanta (nekad)
 -prijnos na gradilišnu deponiju 30 m</t>
  </si>
  <si>
    <t xml:space="preserve">  -ploče kemena (vapnenac) 30 x 60 x 3 cm na mortu 3 cm
 -opločenje srušiti za jedan red ploča šire od zidova
 -utovar šute u kamion</t>
  </si>
  <si>
    <t xml:space="preserve"> </t>
  </si>
  <si>
    <t xml:space="preserve"> -između kabineta i ambulante (nekad)
 -ukupna debljina 12 cm
 -zid 500x301x12 cm
 -prijenos šute do deponije gradilišta 30 m</t>
  </si>
  <si>
    <t xml:space="preserve"> -cem. estrih 5 cm lagano armiran
 -ploče stiropora 4+2 cm
 -prijenos šute do deponije gradilišta 30 m</t>
  </si>
  <si>
    <t xml:space="preserve">  -PE folija</t>
  </si>
  <si>
    <t xml:space="preserve">  -zaštita od oštećenja kod izvedbe radova kartonom, i PE folijom</t>
  </si>
  <si>
    <t xml:space="preserve">  -obračun po kg</t>
  </si>
  <si>
    <t>kg</t>
  </si>
  <si>
    <t>h</t>
  </si>
  <si>
    <r>
      <t>m</t>
    </r>
    <r>
      <rPr>
        <i/>
        <sz val="11"/>
        <rFont val="Calibri"/>
        <family val="2"/>
      </rPr>
      <t>²</t>
    </r>
  </si>
  <si>
    <r>
      <t xml:space="preserve">
 -R</t>
    </r>
    <r>
      <rPr>
        <i/>
        <sz val="11"/>
        <rFont val="Arial"/>
        <family val="2"/>
      </rPr>
      <t xml:space="preserve">II 20 h </t>
    </r>
    <r>
      <rPr>
        <i/>
        <sz val="11"/>
        <color indexed="10"/>
        <rFont val="Arial"/>
        <family val="2"/>
      </rPr>
      <t xml:space="preserve"> </t>
    </r>
  </si>
  <si>
    <t>1. Prijenos namještaja na privremenu deponiju u zgradi udaljenu 18 m</t>
  </si>
  <si>
    <t>2. Demontaža drvenih vrata</t>
  </si>
  <si>
    <t>3. Rušenje klasičnog hrastovog parketa</t>
  </si>
  <si>
    <t>4. Rušenje kamenog opločenja</t>
  </si>
  <si>
    <t>5. Rušenje pregradnog zida</t>
  </si>
  <si>
    <t>6. Rušenje podnih slojeva u kabinetima</t>
  </si>
  <si>
    <t>7. Izrada zaštite škole od prašine radilišta</t>
  </si>
  <si>
    <t xml:space="preserve">8. Izrada zaštite okolnih zidova i stropova </t>
  </si>
  <si>
    <t>9. Odvoz građ. otpada na deponij</t>
  </si>
  <si>
    <t>10. Čišćenje gradilišta tokom rušenja i nakon svih rušenja</t>
  </si>
  <si>
    <t>B/ PRIPREMNI RADOVI</t>
  </si>
  <si>
    <t>UKUPNO PRIPREMNI RADOVI</t>
  </si>
  <si>
    <t xml:space="preserve"> -odvoz na gradsku deponiju</t>
  </si>
  <si>
    <t>1. Presađivanje stabala maslina promjera krošnje 3 m, promjer debla 10-15 cm</t>
  </si>
  <si>
    <t>2. Sječa sa vađenjem korijena grmolikog zelenila - lovor višnja - živica</t>
  </si>
  <si>
    <t xml:space="preserve">  -presađivanje na udaljenost 15 m'</t>
  </si>
  <si>
    <t>C/ ZEMLJANI RADOVI</t>
  </si>
  <si>
    <t>UKUPNO ZEMLJANI RADOVI</t>
  </si>
  <si>
    <t xml:space="preserve"> -zemlja III kat. sa komadima kamenja do 10 kg dubine 33 cm 
 -planiranje dna iskopa i nabijanje dna iskopa do zbijenosti 400 kPa
 U stavci je transport zemlje do gradilišne deponije (oko 10 m)</t>
  </si>
  <si>
    <t xml:space="preserve"> -zemlja III kat., širina iskopa 30 cm, dubina 40 cm
 U stavci je transport zemlje do gradilišne deponije (oko 10 m)</t>
  </si>
  <si>
    <t>m³</t>
  </si>
  <si>
    <t xml:space="preserve"> -šljunak 16-32 mm
 -nabijanje s kvašenjem do zbijenosti 400 kPa</t>
  </si>
  <si>
    <t>1. Iskop sloja površinskog sloja zemlje - humusa za pješačku stazu</t>
  </si>
  <si>
    <t>2. Iskop zemlje za trakaste temelje stepenica</t>
  </si>
  <si>
    <t>3. Izrada tamponskog sloja šljunka 20 cm</t>
  </si>
  <si>
    <t>4. Odvoz građ. otpada na deponij</t>
  </si>
  <si>
    <t>D/ BETONSKI RADOVI</t>
  </si>
  <si>
    <t>UKUPNO BETONSKI RADOVI</t>
  </si>
  <si>
    <t xml:space="preserve"> -širina temelja 30 cm 
-nabijenim betonom C25/30, konstrukcije srednjeg presjeka. U cijeni je strojno spravljanje betona i ugradba, svi prijevozi i prijenosi , izrada montaža i demontaža oplate.</t>
  </si>
  <si>
    <t xml:space="preserve">beton </t>
  </si>
  <si>
    <t>oplata - 4-strana</t>
  </si>
  <si>
    <t xml:space="preserve"> -betonom C 25/30, konstrukcija malog presjeka , u 4-str. oplati , U cijeni je strojno spravljanje betona i ugradba , svi prijevozi i prijenosi , izrada montaža i demontaža oplate.</t>
  </si>
  <si>
    <t xml:space="preserve"> -mali presjek - visina 70 cm, širina 20 cm</t>
  </si>
  <si>
    <t xml:space="preserve">oplata </t>
  </si>
  <si>
    <t>oplata</t>
  </si>
  <si>
    <t xml:space="preserve"> -armatura B 500</t>
  </si>
  <si>
    <r>
      <t>m</t>
    </r>
    <r>
      <rPr>
        <i/>
        <sz val="11"/>
        <rFont val="Calibri"/>
        <family val="2"/>
      </rPr>
      <t>³</t>
    </r>
  </si>
  <si>
    <t>1. Betoniranje trakastih temelja stepenica i bočnih stranica stepenica na zemlji</t>
  </si>
  <si>
    <t>2. Betoniranje nadtemeljnih zidova</t>
  </si>
  <si>
    <t>3. Betoniranje AB stepenica i podesta (4 stepenice)</t>
  </si>
  <si>
    <t>4. Betoniranje AB stepenica na tlu (9 stepenica)</t>
  </si>
  <si>
    <t>5. Betoniranje AB podne ploče</t>
  </si>
  <si>
    <r>
      <rPr>
        <b/>
        <i/>
        <sz val="11"/>
        <rFont val="Arial"/>
        <family val="2"/>
      </rPr>
      <t>6. Armatura</t>
    </r>
    <r>
      <rPr>
        <i/>
        <sz val="11"/>
        <rFont val="Arial"/>
        <family val="2"/>
      </rPr>
      <t xml:space="preserve">
 -dobava, doprema, izmjera, rezanje, savijanje, postava i vezivanje armature jednostavne i srednje složenosti. Količine su prema procjeni 70kg/ m</t>
    </r>
    <r>
      <rPr>
        <i/>
        <sz val="11"/>
        <rFont val="Calibri"/>
        <family val="2"/>
      </rPr>
      <t>³ betona</t>
    </r>
    <r>
      <rPr>
        <i/>
        <sz val="11"/>
        <rFont val="Arial"/>
        <family val="2"/>
      </rPr>
      <t xml:space="preserve">
</t>
    </r>
  </si>
  <si>
    <t xml:space="preserve"> -betonom C 25/30 debljine 16 cm sa fino zaglađenom površinom
 -malog presjeka, 3-strana oplata
 -u  cijeni je strojno spravljanje betona i ugradba , svi prijevozi i prijenosi.</t>
  </si>
  <si>
    <t xml:space="preserve"> -betonom C 25/30 debljine 10 cm sa fino zaglađenom površinom
 -malog presjeka, 2-strana oplata
 -u  cijeni je strojno spravljanje betona i ugradba , svi prijevozi i prijenosi.</t>
  </si>
  <si>
    <t xml:space="preserve"> -betonom C 25/30 debljine 10 cm sa fino zaglađenom površinom
 -u  cijeni je strojno spravljanje betona i ugradba , svi prijevozi i prijenosi.
-malog presjeka, 1-strana oplata</t>
  </si>
  <si>
    <t>E/ LIMARSKI RADOVI</t>
  </si>
  <si>
    <t>UKUPNO LIMARSKI RADOVI</t>
  </si>
  <si>
    <t>obračun po kompletu</t>
  </si>
  <si>
    <t xml:space="preserve"> -rezanje vertikale na visini oko 3 m i demontaža donjeg dijela (limeni dio Ø100 sa dva koljena l=1,5 m, ljevanoželjezni dio sa revizijom l=1,5 m) te ponovna montaža na rub fasadnog istaka 
</t>
  </si>
  <si>
    <r>
      <t xml:space="preserve"> -demontaža postojeće vetikale - limeni dio Ø</t>
    </r>
    <r>
      <rPr>
        <i/>
        <sz val="11"/>
        <rFont val="Arial"/>
        <family val="2"/>
      </rPr>
      <t>100 sa dva koljena l=1,5 m, ljevanoželjezni dio sa revizijom l=1,5 m</t>
    </r>
  </si>
  <si>
    <r>
      <t xml:space="preserve"> -izrada spoja na susjednu vertikalu horizontalnom cijevi Ø100 mm dužine 240 cm
 -dva koljena 90</t>
    </r>
    <r>
      <rPr>
        <i/>
        <sz val="11"/>
        <rFont val="Calibri"/>
        <family val="2"/>
      </rPr>
      <t>°</t>
    </r>
    <r>
      <rPr>
        <i/>
        <sz val="11"/>
        <rFont val="Arial"/>
        <family val="2"/>
      </rPr>
      <t xml:space="preserve"> i izrada spoja na postojeću vertikalu</t>
    </r>
    <r>
      <rPr>
        <i/>
        <sz val="11"/>
        <rFont val="Arial"/>
        <family val="2"/>
      </rPr>
      <t xml:space="preserve">
-čelični plastificirani lim 0,6 mm Ø100 mm
</t>
    </r>
  </si>
  <si>
    <r>
      <t xml:space="preserve"> -izrada spoja gornjeg dijela vertikale i premještenog dijela horizontalnim olukom Ø100 mm dužine 120 cm
 -dva koljena 90</t>
    </r>
    <r>
      <rPr>
        <i/>
        <sz val="11"/>
        <rFont val="Calibri"/>
        <family val="2"/>
      </rPr>
      <t>°</t>
    </r>
    <r>
      <rPr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
-čelični plastificirani lim 0,6 mm Ø100 mm
</t>
    </r>
  </si>
  <si>
    <t>1. Premještanje krovne vertikale (samo dio u suterenu)</t>
  </si>
  <si>
    <t>2. Premještanje krovne vertikale</t>
  </si>
  <si>
    <t>F/ IZOLATERSKI RADOVI</t>
  </si>
  <si>
    <t>1. Postava hidroizolacije</t>
  </si>
  <si>
    <t>2. Hidroizolacija podnožja i soklova</t>
  </si>
  <si>
    <t>G/ ZIDARSKI RADOVI</t>
  </si>
  <si>
    <t xml:space="preserve"> -zid 5,34x3,27x0,25 m</t>
  </si>
  <si>
    <t xml:space="preserve"> -zid 4,40x3,27x0,25 m</t>
  </si>
  <si>
    <t>1. Zidanje fasadnih zidova od porobetonskih blokova debljine  25 cm</t>
  </si>
  <si>
    <t xml:space="preserve"> -izrada posteljice od produžnog morta za prvi red blokova</t>
  </si>
  <si>
    <t xml:space="preserve"> -zidanje sa specijalnim tankoslojnim mortom (2 mm)</t>
  </si>
  <si>
    <t xml:space="preserve"> -stup 20/30/320 cm</t>
  </si>
  <si>
    <t>2. Zidanje stupa od porobetonskih blokova 25/30 cm</t>
  </si>
  <si>
    <t xml:space="preserve"> -zid 132/20/80 cm</t>
  </si>
  <si>
    <t xml:space="preserve"> -zid 146/20/80 cm</t>
  </si>
  <si>
    <t xml:space="preserve"> -zid 93/20/80 cm</t>
  </si>
  <si>
    <t xml:space="preserve"> -zid 229/20/80 cm</t>
  </si>
  <si>
    <t>3. Zidanje parapetnih zidova od porobetonskih blokova debljine  20 cm</t>
  </si>
  <si>
    <t xml:space="preserve"> -132/20/20 cm</t>
  </si>
  <si>
    <t xml:space="preserve"> -146/20/20 cm</t>
  </si>
  <si>
    <t xml:space="preserve"> - 93/20/20cm</t>
  </si>
  <si>
    <t xml:space="preserve"> -229/20/20 cm</t>
  </si>
  <si>
    <t>4. Horizontalni serklaž parapetnih zidova</t>
  </si>
  <si>
    <t xml:space="preserve"> -dobava materijala i izrada ab serklaža 20/20 cm armiranog sa 4Ø12, u dvostranoj oplati, betonom C 25/30</t>
  </si>
  <si>
    <t xml:space="preserve"> -strojno ili ručno žbukanje zidova gipsanim glet mortom za porobetonske blokove u debljini 4-10 mm
 -postava plastične rabic mrežice na spojevima zidova i zidova i stropova</t>
  </si>
  <si>
    <t xml:space="preserve"> -strojno ili ručno žbukanje stupa 30/25 cm vapneno-cementnim mortom za porobetonske blokove u debljini 15 mm
 -postava aluminijskog završnog profila na kutevima</t>
  </si>
  <si>
    <t>6. Žbukanje vanjske strane stupa od porobetonskih blokova između učionica</t>
  </si>
  <si>
    <t>7. Cementni estrih</t>
  </si>
  <si>
    <t xml:space="preserve"> -zid 2,40 x 3,27 cm, na jednom kraju zid se spaja na GK oblogu krovne vertikale - izvesti oblogu AB stupa i vertikale GK pločama i izolirati min.vunom</t>
  </si>
  <si>
    <t xml:space="preserve"> -zid 4,7 x 3,27 cm - jedan kraj zida je slobodno u prostoru - izvedba završetka</t>
  </si>
  <si>
    <t xml:space="preserve"> -nadsvjetlo iznad vrata 100x120 cm</t>
  </si>
  <si>
    <t>8. Pregradni zid od GK ploča širine 12,5 cm</t>
  </si>
  <si>
    <t>Dobava svog potrebnog materijala i montaža okvira za montažu vrata od pocinčanih profila za nove učionice</t>
  </si>
  <si>
    <t>9. Okvir za vrata</t>
  </si>
  <si>
    <t>10. Zatvaranje zidnog otvora za vrata 105/210 cm GK pločama</t>
  </si>
  <si>
    <t xml:space="preserve"> -obloga (10+30+10)x327 cm</t>
  </si>
  <si>
    <t xml:space="preserve"> -obloga (10+45+10)x327 cm</t>
  </si>
  <si>
    <t xml:space="preserve"> -obloga (10+35+10)x327 cm</t>
  </si>
  <si>
    <t xml:space="preserve"> -obloga (12+20)x327 cm</t>
  </si>
  <si>
    <t>11. Obloga stupa od GK ploča</t>
  </si>
  <si>
    <t xml:space="preserve"> -obloga stropa od GK ploča</t>
  </si>
  <si>
    <t xml:space="preserve"> -obloga stropa od perforiranih GK ploča - 12/25 </t>
  </si>
  <si>
    <t>12. Spušteni strop</t>
  </si>
  <si>
    <t>Dobava i ugradnja pocinčanog nosača umivaonika, vodoravno i okomito podesivog, u šupljini zida, s obujmicom za ispusnu cijev i priborom za stojeću bateriju, uključivo pribor za montažu. Obračun po komadu</t>
  </si>
  <si>
    <t>13. Nosač za umivaonik W221</t>
  </si>
  <si>
    <t>14. Prani kulir podnožja zgrade</t>
  </si>
  <si>
    <t xml:space="preserve">15. Popravak žbuke na mjestima srušenog zida i bravarskih stijena </t>
  </si>
  <si>
    <t xml:space="preserve"> -obrada produžnom žbukom u širini oko 30 cm</t>
  </si>
  <si>
    <t>16. Zapunjavanje kanala u zidu i podu nakon postave instalacija</t>
  </si>
  <si>
    <t>*kanal 10x5 cm zidni-obrada produžnom žbukom</t>
  </si>
  <si>
    <t>17. Čišćenje gradilišta tokom gradnje</t>
  </si>
  <si>
    <r>
      <t xml:space="preserve">
 -RII 20 h </t>
    </r>
    <r>
      <rPr>
        <i/>
        <sz val="11"/>
        <color indexed="10"/>
        <rFont val="Arial"/>
        <family val="2"/>
      </rPr>
      <t xml:space="preserve"> </t>
    </r>
  </si>
  <si>
    <t>H/ KERAMIČARSKI RADOVI</t>
  </si>
  <si>
    <t>UKUPNO KERAMIČARSKI RADOVI</t>
  </si>
  <si>
    <t xml:space="preserve">  -prijenos šute do gradilišnog deponija (20 m)</t>
  </si>
  <si>
    <t>komplet</t>
  </si>
  <si>
    <t>1. Rušenje keramičkih zidnih pločica u učionici 0.12</t>
  </si>
  <si>
    <t>2. Dobava i postava zidnih keramičkih pločica</t>
  </si>
  <si>
    <t>3. Zamjena podnih keram. pločica</t>
  </si>
  <si>
    <t>I/ BRAVARSKI RADOVI</t>
  </si>
  <si>
    <t>UKUPNO BRAVARSKI RADOVI</t>
  </si>
  <si>
    <t xml:space="preserve">Izrada, dobava i montaža prozora zidarske mjere 132/175 cm:
 -dvodjelni prozor
 -donji dio otklopni prozor 132/60 cm
 -gornji dio otklopno zaokretni prozor 132/95 cm
 -ugradjna prozora po sistemu RAL montaže
 </t>
  </si>
  <si>
    <t>1. Aluminijski prozor 132/175 cm</t>
  </si>
  <si>
    <t xml:space="preserve">Izrada, dobava i montaža prozora zidarske mjere 146/175 cm:
 -dvodjelni prozor
 -donji dio otklopni prozor 146/60 cm
 -gornji dio otklopno zaokretni prozor 146/95 cm
 </t>
  </si>
  <si>
    <t>2. Aluminijski prozor 146/175 cm</t>
  </si>
  <si>
    <t xml:space="preserve">Izrada, dobava i montaža prozora zidarske mjere 92/175 cm:
 -dvodjelni prozor
 -donji dio otklopni prozor 92/60 cm
 -gornji dio otklopno zaokretni prozor 92/95 cm
 </t>
  </si>
  <si>
    <t>3. Aluminijski prozor 92/175 cm</t>
  </si>
  <si>
    <t xml:space="preserve">Izrada, dobava i montaža prozora zidarske mjere 229/175 cm:
 -četverodjelni prozor
 -donji dio dva otklopna prozora 114/60 cm
 -gornji dio dva otklopno zaokretna prozora 114/95 cm
 </t>
  </si>
  <si>
    <t>4. Aluminijski prozor 229/175 cm</t>
  </si>
  <si>
    <t xml:space="preserve">Izrada, dobava i montaža vrata zidarske mjere 183/263 cm:
 -dvokrilna zaokretna vrata 92+92/220 cm
 -fiksno nadsvjetlo 183/43 cm
 </t>
  </si>
  <si>
    <t>5. Dvokrilna, zaokretna, ostakljena vrata 183/263 cm</t>
  </si>
  <si>
    <t xml:space="preserve"> -koja se sastoji od: -dvokrilna zaokretna vrata 200/215 cm -dva fiksna polja 125/255cm  -nadsvjetlo 200/40 cm</t>
  </si>
  <si>
    <t>Veličina ograde - 130x110 cm, ograda od čel profila 40/20 i 40/40 mm, usidrene na 4 mjesta u konstrukciju
 -pažljiva demontaža orgade i predaja investitoru</t>
  </si>
  <si>
    <t>6. Demontaža  ostakljene aluminijske stijene 450/255 cm</t>
  </si>
  <si>
    <r>
      <t xml:space="preserve">7. Odvoz prethodne stavke na gradsko odlagalište otpada - </t>
    </r>
    <r>
      <rPr>
        <i/>
        <sz val="11"/>
        <rFont val="Arial"/>
        <family val="2"/>
      </rPr>
      <t>stavka ovisi o dogovoru s investitorom</t>
    </r>
  </si>
  <si>
    <t>9. Demontaža  fiksne ostakljene aluminijske stijene 210/255 cm</t>
  </si>
  <si>
    <r>
      <t xml:space="preserve">9. Odvoz prethodne stavke na gradsko odlagalište otpada - </t>
    </r>
    <r>
      <rPr>
        <i/>
        <sz val="11"/>
        <rFont val="Arial"/>
        <family val="2"/>
      </rPr>
      <t>stavka ovisi o dogovoru s investitorom</t>
    </r>
  </si>
  <si>
    <t>10. Demontaža čelične ograde trijema</t>
  </si>
  <si>
    <t xml:space="preserve"> -izrada, dobava i montaža ograde od čel. profila 40/40 mm (rukohvati i stupovi) i 40/20 mm (horiz.prečke - 6 komada) koja se sastoji od:
 -novi kosi dio 157/114 cm - 2 komada
 -dio 253/114 cm odrezan od postojeće ograde i prilagođen i spojen sa novim dijelom - 1 komad
 -horiz. dio 171/114 skrojen od postojeće ograde i spojen sa kosim dijelom</t>
  </si>
  <si>
    <t xml:space="preserve"> -izrada, dobava i montaža ograde od čel. profila 40/40 mm (rukohvati i stupovi) i 40/20 mm (horiz.prečke - 6 komada) koja se sastoji od:
 -horizontalni dio 313/100 cm sa dvije vertikale usidrene u bočnu srtanu podesta
 -kosi dio 370/100 cm sa tri vertikale učvršćene u bočnu stranu stepenica
 -ograda plastificirana u boju prma postojećoj ogradi</t>
  </si>
  <si>
    <t xml:space="preserve"> -ličenje ograde u st. E1 i postojeće orgade u suterenu zgrade do prizemlja
 -brušenje stare boje, kitanje neravnina i lakiranje alkidnim lakom u dva sloja u boji prema postojećoj ogradi</t>
  </si>
  <si>
    <t>11. Izrada i montaža čel. ograde manjih stepenica</t>
  </si>
  <si>
    <t>12. Izrada i montaža čel. ograde većih stepenica</t>
  </si>
  <si>
    <t>13. Ličenje ograde</t>
  </si>
  <si>
    <t>J/ FASADERSKI RADOVI</t>
  </si>
  <si>
    <t>UKUPNO FASADERSKI RADOVI</t>
  </si>
  <si>
    <t>4/ Silikatgrund obojeni</t>
  </si>
  <si>
    <t>5/ Silikatna žbuka VA - valjane strukture (velič. zrna 1 mm)</t>
  </si>
  <si>
    <t xml:space="preserve"> -u cijeni je sav rad, materiljal, pomoćni pribor, te potrebni prijenosi i prijevozi te potrebna radna skela
 -u svemu se pridržavati uputa proizvođača iz Općih uvjeta
 -montaža sokl profila na donji rub fasade kod parapeta prozora</t>
  </si>
  <si>
    <t>2. Bojanje starih fasadnih površina radi ujednačavanja boje stare i nove fasade</t>
  </si>
  <si>
    <r>
      <t>1. Povezani sustav za toplinsku izolaciju pročelja (ETICS)
 -</t>
    </r>
    <r>
      <rPr>
        <i/>
        <sz val="11"/>
        <rFont val="Arial"/>
        <family val="2"/>
      </rPr>
      <t>vanjski zidovi, parapeti, grede iznad prozora</t>
    </r>
  </si>
  <si>
    <r>
      <t xml:space="preserve"> -dobava potrebnog materijala te izrada toplinske ovojnice zgrade u obliku ETICS sustava od 5 elemenata iz općih uvjeta:
 </t>
    </r>
    <r>
      <rPr>
        <b/>
        <i/>
        <sz val="11"/>
        <rFont val="Arial"/>
        <family val="2"/>
      </rPr>
      <t>-prije izvedbe utvrditi materijal postojeće žbuke na zgradi te postupiti na ove načine:
 -ako se radi o mineralnoj žbuci dobre upojnosti potrebno je samo dobro oprati spojna mjesta stare žbuke i nove tankoslojne žbuke
 -ako se radi o nekoj vrsti akrilatne žbuke potrebno je kontaktne površine impregnirati MINERALKVARCGRUNDOM OBOJENIM 1-3 dana prije radova</t>
    </r>
  </si>
  <si>
    <t>K/ STOLARSKI RADOVI</t>
  </si>
  <si>
    <t>UKUPNO STOLARSKI RADOVI</t>
  </si>
  <si>
    <t>1. Jednokrilna, puna , zaokretna vrata</t>
  </si>
  <si>
    <t>Izrada, dobava i montaža vrata 100/205 cm (građ.mj.)
 -krilo cjevasta iverica
 -Rw&gt;35 dB
 -futerdovratnik od pumog drva obloženog MDF pločom, širina zida 30 cm
 -gumena brtva na dovrtniku u bijeloj boji 
 -plastif.aluminijska kvaka sa običnim ključem, sa zaobljenom ručkom
 -vrata lakirana u boju postojećih vrata (RAL 1007- RAL preciznije utvrditi na licu mjesta)</t>
  </si>
  <si>
    <t>L/ KAMENARSKI RADOVI</t>
  </si>
  <si>
    <t>UKUPNO KAMENARSKI RADOVI</t>
  </si>
  <si>
    <t xml:space="preserve"> -kamene ploče prema postojećim (vjerojatno PLANO ili BUNJA) -60/30/3 cm - štokane
 -postava na cem. mort 3 cm
 -minimalna fuga
 -obračun po dužini (širina jedne ploče - 30 cm)</t>
  </si>
  <si>
    <t>1. Krpanje kamenog opločenja uz fasadu novih učionica</t>
  </si>
  <si>
    <t>2. Izrada sokla fasadnog zida</t>
  </si>
  <si>
    <t>3. Betonski opločnik pješačke staze</t>
  </si>
  <si>
    <t xml:space="preserve"> -iskop zemlje
 -postava rubnjaka 10/20 cm u podlogu od zemljovlažnog betona
 zapunjavanje reški cem. mortom</t>
  </si>
  <si>
    <t xml:space="preserve"> -za stavku D1</t>
  </si>
  <si>
    <t>4. Dobava i postava betonskog rubnjaka</t>
  </si>
  <si>
    <t>5. Opločenje podesta kamenim pločama</t>
  </si>
  <si>
    <t>6. Opločenje stepenica kamenim pločama</t>
  </si>
  <si>
    <t>M/ PARKETARSKI RADOVI</t>
  </si>
  <si>
    <t>UKUPNO PARKETARSKI RADOVI</t>
  </si>
  <si>
    <t xml:space="preserve"> -dobava, postava i lakiranje parketa u učionicama
 -hrastov parket 400/50/22 mm
 -postava na cem. glazuru ljepljenjem (kontrolirati vlažnost prije polaganja) 
 -prekontrolirati ravninu estriha prije polaganja; u slučaju većih neravnina od 3mm/m estrih nivelirati smjesom na bazi cementa za debljine do 5 mm
 - lakirati mat PU lakom u tri sloja
 -postava kutnih letvica 20/30 mm</t>
  </si>
  <si>
    <t xml:space="preserve"> -obraču po m2</t>
  </si>
  <si>
    <t>1. Podna obloga od parketa</t>
  </si>
  <si>
    <t>N/ SOBOSLIKARSKI I LIČILAČKI RADOVI</t>
  </si>
  <si>
    <t>UKUPNO SOBOSLIKARSKI I LIČILAČKI RADOVI</t>
  </si>
  <si>
    <t xml:space="preserve"> -bojanje perivom bojom Dekolit 10 bijele boje u dva sloja</t>
  </si>
  <si>
    <t xml:space="preserve"> -gletanje većih površina polimernodisperzivnim gotovim smjesama (0-10 mm)  - zidarska krpanja i sl.</t>
  </si>
  <si>
    <t>1. Bojanje stare fasade zida učionice</t>
  </si>
  <si>
    <t>2. Ličenje zidova sa starom disperzivnom bojom</t>
  </si>
  <si>
    <t>3. Ličenje novih žbukanih zidova</t>
  </si>
  <si>
    <t>4. Ličenje GK zidova i stropova</t>
  </si>
  <si>
    <t>5. Ličenje zidova hodnika 0.9 obojanog perivom bojom</t>
  </si>
  <si>
    <t xml:space="preserve"> -brušenje površine vrata, kitanje u dva sloja, lakiranje polumat alkidnim lakom u boji prema starim vratima
 -vrata 90/205 cm, širina dovratnika 30 cm</t>
  </si>
  <si>
    <t>6. Lakiranje starih drvenih vrata učionice</t>
  </si>
  <si>
    <t>REKAPITULACIJA GRAĐEVINSKO-OBRTNIČKI RADOVI</t>
  </si>
  <si>
    <t>UKUPNO GRAĐEVINSKO-OBRTNIČKI RADOVI</t>
  </si>
  <si>
    <t>dim.  18/9 (za cijevi de=20 mm)</t>
  </si>
  <si>
    <t xml:space="preserve">DN 15 mm                                            </t>
  </si>
  <si>
    <t>pauš.</t>
  </si>
  <si>
    <t>A/ VODOVOD</t>
  </si>
  <si>
    <t>3. Dobava i ugradnja kutnih podžbuknih ventila sa mrežicom za montažu slavine.</t>
  </si>
  <si>
    <t xml:space="preserve">4. Elektro radovi na spajanju opreme </t>
  </si>
  <si>
    <t>5. Hladna tlačna proba kompletne vodovodne instalacije sanitarne vode u trajanju od 24 sata. Tlačna proba se vrši u prisustvu nadzornog inženjera a o provedenom postupku se sastavlja zapisnik.</t>
  </si>
  <si>
    <t>6. Dezinfekcija i bakteriološko ispitivanje instalacije, uključeno izdavanje odgovarajućih atesta</t>
  </si>
  <si>
    <t>7. Izrada spoja na postojeće pocinčane cijevi umivaonika u učionici 0.12.</t>
  </si>
  <si>
    <t>UKUPNO VODOVOD</t>
  </si>
  <si>
    <r>
      <t>DN 15 mm  (d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=20mm; di=16,2mm)                                                        </t>
    </r>
  </si>
  <si>
    <t xml:space="preserve">PPC  Ø 50 mm                                                           </t>
  </si>
  <si>
    <t xml:space="preserve">PPC  Ø 75 mm                                                           </t>
  </si>
  <si>
    <t>račve</t>
  </si>
  <si>
    <t>koljena</t>
  </si>
  <si>
    <t>redukcija</t>
  </si>
  <si>
    <t xml:space="preserve">RRCØ 75/50 mm                                                </t>
  </si>
  <si>
    <t>sifonski luk sa gumenom brtvom</t>
  </si>
  <si>
    <t>SL50+GSB</t>
  </si>
  <si>
    <t>B/ KANALIZACIJA</t>
  </si>
  <si>
    <t>1. Dobava i ugradnja niskošumnih polipropilenskih (PPC) kanalizacionih cijevi za razvod fekalne kanalizacije unutar objekta (sanitarni čvorovi, vertikale i temeljni vodovi u zgradi). Komplet sa original gumenim brtvama i pocinčanim obujmicama za učvršćivanje vertikala.</t>
  </si>
  <si>
    <t>2. Dobava i ugradnja PPC fazonskih komada za razvod vertikala grana i sanitarnih čvorova. Komplet sa origonal gumenim brtvama.</t>
  </si>
  <si>
    <t>3. Izrada spoja cjevovoda na postojeći odvod umivaonika u učionici 0.12</t>
  </si>
  <si>
    <r>
      <t>RG</t>
    </r>
    <r>
      <rPr>
        <i/>
        <vertAlign val="subscript"/>
        <sz val="11"/>
        <rFont val="Arial"/>
        <family val="2"/>
      </rPr>
      <t>45°</t>
    </r>
    <r>
      <rPr>
        <i/>
        <sz val="11"/>
        <rFont val="Arial"/>
        <family val="2"/>
      </rPr>
      <t xml:space="preserve">Ø 75/75 mm                                               </t>
    </r>
  </si>
  <si>
    <r>
      <t>RC</t>
    </r>
    <r>
      <rPr>
        <i/>
        <vertAlign val="subscript"/>
        <sz val="11"/>
        <rFont val="Arial"/>
        <family val="2"/>
      </rPr>
      <t xml:space="preserve">87°30' </t>
    </r>
    <r>
      <rPr>
        <i/>
        <sz val="11"/>
        <rFont val="Arial"/>
        <family val="2"/>
      </rPr>
      <t xml:space="preserve">Ø 50 mm                                               </t>
    </r>
  </si>
  <si>
    <r>
      <t>RC</t>
    </r>
    <r>
      <rPr>
        <i/>
        <vertAlign val="subscript"/>
        <sz val="11"/>
        <rFont val="Arial"/>
        <family val="2"/>
      </rPr>
      <t>45°</t>
    </r>
    <r>
      <rPr>
        <i/>
        <sz val="11"/>
        <rFont val="Arial"/>
        <family val="2"/>
      </rPr>
      <t xml:space="preserve"> Ø 75 mm                                                </t>
    </r>
  </si>
  <si>
    <t>UKUPNO KANALIZACIJA</t>
  </si>
  <si>
    <t>C/ GRAĐEVINSKI RADOVI</t>
  </si>
  <si>
    <t>1. Čišćenje gradilišta od građevinskog otpada nastalog pri izvedbi instalaterskih radova i odvoz na deponij građevinskog materijala.</t>
  </si>
  <si>
    <t xml:space="preserve">2. Zidarsko krpanje šliceva u zidovima i podovima i dr. Djelovima konstrukcije nakon postave instalacija. Krpanje izvesti cementnim mortom te za dio koji se ne radi po podu rabicirati staklenom mrežicom 140 g/m2  u sloju cementnog morta. </t>
  </si>
  <si>
    <t xml:space="preserve">3. Štemanje šliceva na mjestima gdje je potrebno za polaganje instalacije vodovoda i kanalizacije, tj štemanje, probijanje, dubljenje, ugradbe i učvršćenja na postojećim zidovima, stropovima i podovima uključujući sav potreban materijal i rad. </t>
  </si>
  <si>
    <t>4. Izrada proboja kroz zidove i zatvaranje nakon postavljanja cijevi  cementnim mortom. Proboj je min. za jedan promjer veći od cijevi.</t>
  </si>
  <si>
    <t>5. Izrada proboja kroz podnu konstrukciju i zatvaranje nakon postavljanja cijevi  cementnim mortom i krpanje HI - bez upotrebe topline. Proboj je min. za jedan promjer veći od cijevi.</t>
  </si>
  <si>
    <t>UKUPNO GRAĐEVINSKI RADOVI</t>
  </si>
  <si>
    <t>II / VODOINSTALATERSKI RADOVI</t>
  </si>
  <si>
    <t>D/ SANITARNA OPREMA</t>
  </si>
  <si>
    <t>UKUPNO SANITARNA OPREMA</t>
  </si>
  <si>
    <t>REKAPITULACIJA VODOINSTALATERSKI RADOVI</t>
  </si>
  <si>
    <t>UKUPNO VODOINSTALATERSKI RADOVI</t>
  </si>
  <si>
    <t>III / STROJARSKI RADOVI</t>
  </si>
  <si>
    <t>Napomena: Opisi stavki odnose se na dobavu i montažu osim ako nije u opisu stavke naznačeno drugačije</t>
  </si>
  <si>
    <t xml:space="preserve"> RADIJATORI</t>
  </si>
  <si>
    <t xml:space="preserve">                                         Cu 22x1</t>
  </si>
  <si>
    <t>m</t>
  </si>
  <si>
    <t xml:space="preserve">                                         Cu 18x1</t>
  </si>
  <si>
    <t xml:space="preserve">                                         Cu 15x1</t>
  </si>
  <si>
    <t xml:space="preserve">                                      za cijev fi 22 </t>
  </si>
  <si>
    <t xml:space="preserve">                                      za cijev fi  18</t>
  </si>
  <si>
    <t xml:space="preserve">                                     za cijev fi 15</t>
  </si>
  <si>
    <t>Regulator se montira u kotlovnici , prema uputi proizvođača</t>
  </si>
  <si>
    <t>kompl</t>
  </si>
  <si>
    <t>A/ DEMONTAŽE</t>
  </si>
  <si>
    <t>1. Demontaža postojećih aluminijskih  člankastih radijatora, komplet sa konzolama, nosačim, nogicama, distancerima , iznošenje van građevine na mjesto koje odredi korisnik, ili ukrcaj na kamion. Komplet sa radijatorskim ventilima i prigušnicama. Obračun po radijatoru.</t>
  </si>
  <si>
    <t xml:space="preserve">2. Detekcija ogranka K1-K2 u kotlovnici. Pražnjenje ogrijevne vode iz radijatorskog sustava ogranka K1-K2 na koji se spaja rekonstruirani dio  koji se rekonstruira na siguran način u sustav odvodnje, na način da se ne ugrozi okoliš. </t>
  </si>
  <si>
    <t>3. Rezanje i blindiranje postojećih cijevi za priključke radijatora koji su demontirani, tako da je moguća završna obrada poda.</t>
  </si>
  <si>
    <t>B/ MONTAŽA NOVE OPREME</t>
  </si>
  <si>
    <t>UKUPNO DEMONTAŽE</t>
  </si>
  <si>
    <r>
      <t xml:space="preserve">1. Dobava i montaža Aluminijskih člankastih radijatora složenih  baterije,bez ventila,  prema dispoziciji, sa konzolama, ovjesom, distancama, </t>
    </r>
    <r>
      <rPr>
        <b/>
        <i/>
        <sz val="11"/>
        <color indexed="8"/>
        <rFont val="Arial"/>
        <family val="2"/>
      </rPr>
      <t>nogicama,</t>
    </r>
    <r>
      <rPr>
        <i/>
        <sz val="11"/>
        <color indexed="8"/>
        <rFont val="Arial"/>
        <family val="2"/>
      </rPr>
      <t xml:space="preserve"> vijcima, maticama, tiplama i svim ostalim potrebnim materijalima za montažu.  Kod svakog radijatora potrebna je preinaka priključnih Cu cjevovoda , te spojeva  za  radijatorske ventile i  prigušnice. Za desni i lijevi priključak baterije odrediti prema dispoziciji.</t>
    </r>
  </si>
  <si>
    <t xml:space="preserve">2. Radijatorski termostatski ventil kutni 1/2" ; priključak grijaćeg tijela konično brtvljen. Univerzalna izvedba s posebnim kolčakom za navojnu cijev i priključak steznim kompletom. Sa svim potrebnim priborom za montažu.  </t>
  </si>
  <si>
    <r>
      <t xml:space="preserve">3. Radijatorska termostatska glava robusne izvedbe protiv </t>
    </r>
    <r>
      <rPr>
        <b/>
        <i/>
        <sz val="11"/>
        <color indexed="8"/>
        <rFont val="Arial"/>
        <family val="2"/>
      </rPr>
      <t>vandalizma</t>
    </r>
    <r>
      <rPr>
        <i/>
        <sz val="11"/>
        <color indexed="8"/>
        <rFont val="Arial"/>
        <family val="2"/>
      </rPr>
      <t>, krađe i neovlaštenog upravljanja ,  izrađena prema EN 215, tekućinski osjetnik, područje namještanja 6- 28 ᴼC, zaštita od smrzavanja namjestiva na 6 ᴼC. Montaža i demontaža moguća samo pomoću uređaja za izvlačenje (art. 1955401) i ključa (art. 1661600) koji se posebno naručuju. Namještanje željene temperature napravom  za deblokadu (art. 1955401) koji je sadržan u isporuci. Pokazivač namještanja ostaje pokriven u položaju blokade. Položaj termostatske glave postaviti tako (horizontalno ili okomito) da se o glavu ne zapinje.</t>
    </r>
  </si>
  <si>
    <t>4. Povratni ventil kutni 1/2", (prigušnica)  ; priključak grijaćeg tijela konično brtvljen, univerzalna izvedba s posebnim kolčakom za navojnu cijev i priključak steznim kompletom, mogućnost zatvaranja.Sa svim potrebnim priborom za montažu. Potrebna je adaptacija postojećih cijevnih priključaka koji ostaju nakon demontaže postojećih radijatora.</t>
  </si>
  <si>
    <t>5. Bešavne bakrene cijevi za radijatorsko grijanje prema EN 1057: 2011, komplet sa fitinzima. Cijevi se spajaju tvrdim lemljenjem.</t>
  </si>
  <si>
    <t>6. Cijevna izolacija PE HT za visoke temperature debljine 20mm; Izoliraju se cjevovodi koji ostaju unutar spuštenog stropa i cjevovodi u podu.Komplet sa izolacijskim trakama.</t>
  </si>
  <si>
    <r>
      <t xml:space="preserve">7. HERZ-Regulator diferencijalnog tlaka 
kompaktna izvedba, kućište od mjedi otporne na otcinčavanje, 
s vanjskim navojnim priključkom   </t>
    </r>
    <r>
      <rPr>
        <b/>
        <i/>
        <sz val="11"/>
        <rFont val="Arial"/>
        <family val="2"/>
      </rPr>
      <t>DN 25</t>
    </r>
    <r>
      <rPr>
        <i/>
        <sz val="11"/>
        <rFont val="Arial"/>
        <family val="2"/>
      </rPr>
      <t xml:space="preserve">   s ravnim brtvljenjem.
Proporcionalni regulator, radi bez pomoćne energije. Namjenjen za instalacije grijanja   radi održavanje konstantnog diferencijalnog tlaka unutar regulacijsko tehničkog područja.
Membrana i O-prsten su od EPDM. Opruga za postavljanje zadane vrijednosti od nehrđajućeg čelika.
Impulsni vod od 1000 mm u isporuci.
Max. pogonska temperatura 120 °C. 
Max. pogonski tlak 10 bar.
Max.diferencijalni tlak u kućištu 2 bar. Komplet sa svim priborom za montažu.</t>
    </r>
  </si>
  <si>
    <t>9. Automatski odzračnik 1/2" u kompletu sa nepovratnim ventilom, montira se u kotlovnici, na najvišoj točci ogranka.</t>
  </si>
  <si>
    <t>UKUPNO MONTAŽA NOVE OPREME</t>
  </si>
  <si>
    <t>C/ ZAJEDNIČKE STAVKE</t>
  </si>
  <si>
    <t>UKUPNO ZAJEDNIČKE STAVKE</t>
  </si>
  <si>
    <t>1. Čišćenje novih dijelova cjevovoda , i dijelova cjevovoda koji su vareni, do metalnog sjaja, bojanje 1 x "wash" primer-om, te 2x završnom bojom koju treba uskladiti sa bojom ostalog cjevovoda u prostorima škole. U prostoru kotlovnice cjevovodi se bojaju 1x "wash" primer  i 2x završna u sivoj boji.</t>
  </si>
  <si>
    <t>2. Punjenje vodom,  odzračivanje, hladna  hidraulična proba na nepropusnost  i funkcionalna topla proba, uz kontrolu svih spojeva. Kontrola propisanog  tlaka ispitivanja manometrom u trajanju min. 8 sati.</t>
  </si>
  <si>
    <t xml:space="preserve">3. Potrošni Materijal i pribor za montažu, kao  kisik, disuplin, rezne i brusne ploče, žica sa srebrom za tvrdi lem, prah za lemljenje , brtve, vijke matice, zaštitne protupožane ploče ili tkanine za zaštita zidova prilikom varenja  i ostalo do potpune pogonske spremnosti. </t>
  </si>
  <si>
    <t>4. Bušenje zidova, štemanje, za prolaz cijevi, te građevinska obrada nakon postavljanje cijevi, uključivo protupožarno brtvljenje posebnom žbukom</t>
  </si>
  <si>
    <t>5. Troškovi transporta  opreme, manipulacija na gradilištu, unošenje  i iznošenje , stalno i završno čišćenje gradilišta.</t>
  </si>
  <si>
    <t>REKAPITULACIJA STROJARSKI RADOVI</t>
  </si>
  <si>
    <t>IV / ELEKTROTEHNIČKI RADOVI</t>
  </si>
  <si>
    <t>UKUPNO STROJARSKI RADOVI</t>
  </si>
  <si>
    <t>UVODNE NAPOMENE UZ TROŠKOVNIK</t>
  </si>
  <si>
    <t>PLOČA  " RP-0-1"   UKUPNO</t>
  </si>
  <si>
    <t>UKUPNO:</t>
  </si>
  <si>
    <t>1. ELEKTRIČNI RAZDJELNI ORMARI</t>
  </si>
  <si>
    <t>3. ZEMLJANI I GRAĐEVINSKI  RADOVI</t>
  </si>
  <si>
    <t>5. Iskop jame za temelj rasvjetnog stupa, u zemljištu bez obzira na kategoriju zemljišta, dimenzija 70x70x85 cm; zatrpavanje materijalom od iskopa nakon izrade betonskog temelja.</t>
  </si>
  <si>
    <t>4. ELEKTROMONTAŽNI RADOVI</t>
  </si>
  <si>
    <t xml:space="preserve">3. Dobava i ugradnja uzemljivača Cu50mm² u kabelski rov </t>
  </si>
  <si>
    <t>4. Dobava i ugradnja  vrpce upozorenja ''POZOR ENERGETSKI KABEL'', u kabelski rov.</t>
  </si>
  <si>
    <t>5. Dobava i ugradnja zaštitnih pvc poklopnica, u kabelski rov.</t>
  </si>
  <si>
    <t>b. mjerenje otpora petlje kvara i struje kvara</t>
  </si>
  <si>
    <t>c. mjerenje otpora uzemljenja</t>
  </si>
  <si>
    <t>d. mjerenje srednje rasvjetljenosti</t>
  </si>
  <si>
    <t>e. ispitivanje neprekinutosti zaštitnog vodiča</t>
  </si>
  <si>
    <t xml:space="preserve">f. mjerenje pada napona </t>
  </si>
  <si>
    <t>5. RAZNO</t>
  </si>
  <si>
    <t xml:space="preserve"> SVJETILJKE</t>
  </si>
  <si>
    <t xml:space="preserve"> ELEKTRIČNA INSTALACIJA </t>
  </si>
  <si>
    <t xml:space="preserve">6. ELEKTRIČNA INSTALACIJA  RASVJETE  </t>
  </si>
  <si>
    <t xml:space="preserve">6. Dobava i polaganje kabela u kanalice, te spajanje kabela </t>
  </si>
  <si>
    <t>NAPOMENA: Aktivna mrežna oprema nije predmet ovog troškovnika, te će se naknadno utvrditi prema stvarnim potrebama korisnika.</t>
  </si>
  <si>
    <t>7. INSTALACIJA TELEFONA I RAČUNALNE MREŽE</t>
  </si>
  <si>
    <t>1. Dobava i polaganje kabela u PVC cijevi i kanalice</t>
  </si>
  <si>
    <t>REKAPITULACIJA ELEKTROTEHNIČKI RADOVI</t>
  </si>
  <si>
    <t>UKUPNO ELEKTROTEHNIČKI RADOVI</t>
  </si>
  <si>
    <t>pdv 25%</t>
  </si>
  <si>
    <t xml:space="preserve"> -hidroizolacija novih učionica u trijemu zgrade
 -polimerbitumenska traka 4 mm sa uloškom staklenog voala varena na podlogu s preklopima  10 cm
 -premazivanje podloge resitolom prije postave izolacije
  -izolaciju položiti 15 cm izvan gabarita vanjskih zidova, a kod bet.soklova podignuti izolaciju na sokl i meh. učvr.
 -na vanjskom rubu trijema izolaciju izvesti do ruba bet.ploče</t>
  </si>
  <si>
    <t xml:space="preserve"> -dobava i premazivanje hidroizolacijskog polimercementnog premaza uz upotrebu kutne mrežice istog proizvođača
 -premaz 15 cm na podu i 15 cm na zidu
 -namaz izvesti nakon izvedbe fasade
 -premaz mora prekriti hidroizolaciju za 10 cm</t>
  </si>
  <si>
    <t xml:space="preserve"> - na spoju betonske ploče trijema i porobetonskog zida učionice
 -premaz 15 cm na podu i 15 cm na zidu
 -namaz izvesti nakon izvedbe fasade</t>
  </si>
  <si>
    <t xml:space="preserve"> - na bet soklu prema postojećim učionicama
 -premazati vert. i horiz. srtanicu sokla, a naročito paziti da se premaže glavna hidroizolacija za 10 cm</t>
  </si>
  <si>
    <t xml:space="preserve"> -spojeve zida sa obodnim  zidovima i stropovima riješiti prema uputama proizvođača (između obodnih konstrukcija i  zida ostaviti rešku 10 mm koja se zapunjava pur pjenom a svaki treći red blokova se sidri u obodnu konstrukciju spec elast. sidrima)</t>
  </si>
  <si>
    <t xml:space="preserve"> -porobetonski blokovi 25/20</t>
  </si>
  <si>
    <t xml:space="preserve"> -porobetonski blokovi  20/30
 -izrada posteljice od produžnog morta za prvi red blokova
 -zidanje sa specijalnim tankoslojnim mortom (2 mm)
 -na dužim stranicama blokova urezati vertikalni utor u obliku slova "V" 8/8 cm  u koji se umeće armaturna šipka Ø16 (koja se sidri u pod i strop), a utor se zapunjava cementinm mortom nakon zidanja
 -spojeve zida sa obodnim  zidovima i stropovima riješiti prema uputama proizvođača (između obodnih konstrukcija i zida ostaviti rešku 10 mm koja se zapunjava pur pjenom a zadnju red blokova se sidri elastičnim sponama u strop
 -stup služi kao fasadni završetak pregradnog zida među učionicama</t>
  </si>
  <si>
    <t xml:space="preserve"> -porobetonski blokovi 20/20
 -izrada posteljice od produžnog morta za prvi red blokova
 -zidanje sa specijalnim tankoslojnim mortom (2 mm)
 -spojeve zida sa obodnim  zidovima i stropovima riješiti prema uputama proizvođača (između obodnih konstrukcija i zida ostaviti rešku 10 mm koja se zapunjava pur pjenom.</t>
  </si>
  <si>
    <t>5. Žbukanje unutrašnje strane zidova</t>
  </si>
  <si>
    <t xml:space="preserve"> -dobava materijala i izvedba cem estriha u učionicama
 -postava na postojeću hidroizolaciju u slijedećim slojevima:
 -mineralna vuna za podove (izolacija zvuka topota) 8 cm
 -PE folija s preklopima 10 cm
 -cementni estrih armiran arm. mrežom, zaglađen rotacionim gladilicama (helikopteri) - 8 cm (ravnina plohe do 2 mm/m)
 -postava traka miner. vune debljine 1 cm uz zidove (oko 55 m)</t>
  </si>
  <si>
    <t>Dobava svog potrebnog materijala i montaža pregradnog zida debljine 125 mm (jednostruka potkonstrukcija od CW 75 profila), slijedećeg sastava:
 -GK ploča 12,5 mm DIAMANT
 -GK ploča 12,5 mm SILENTBOARD
 -mineralna vuna 60 mm
 -zračni prostor 15 mm
 -GK ploča 12,5 mm SILENTBOARD
 -GK ploča 12,5 mm DIAMANT
Zid je nenosiv i nepomican. Oznaka zida u nacrtima ZL1. 
 -spojeve ploča i vijke pregletati tako da je zid spreman za ličenje. Izvedba detalja (spoj zida i stropa, spoj sa monolitnom konstrukcijom, uglovi i sl.) izvesti prema uputama proizvođača.
 -zidove izvesti prije izvedbe glazure uz podmetanje filcane trake ispod podnog i stropnog profila</t>
  </si>
  <si>
    <t xml:space="preserve">Dobava svog potrebnog materijala i montaža pregradnog zida debljine 300 mm (dvostruka potkonstrukcija od CW 75 profila), slijedećeg sastava:
 -GK ploča 12,5 mm DIAMANT
 -GK ploča 12,5 mm SILENTBOARD
 -mineralna vuna 60 mm
 -zračni prostor 190 mm
 -GK ploča 12,5 mm SILENTBOARD
 -GK ploča 12,5 mm DIAMANT
Zid je nenosiv i nepomican. Oznaka zida u nacrtima ZL2. 
 -spojeve ploča i vijke pregletati tako da je zid spreman za ličenje. Spoj GK ploča i žbukanog zida prekriti plastičnom mrežicom. </t>
  </si>
  <si>
    <t xml:space="preserve">Dobava svog potrebnog materijala i montaža 3-strane obloge stupa (potkonstrukcija od CW 75 profila), slijedećeg sastava:
 -GK ploča 12,5 mm DIAMANT
 -GK ploča 12,5 mm SILENTBOARD
 -mineralna vuna 75 mm
Zid je nenosiv i nepomican. Oznaka zida u nacrtima Z3. 
 -spojeve ploča i vijke pregletati tako da je zid spreman za ličenje.
</t>
  </si>
  <si>
    <t xml:space="preserve">Dobava svog potrebnog materijala i montaža spuštenog stropa sa jednostrukom oblogom od  GK ploča 12,5 mm sa potkonstrukcijom u istoj razini.
 -CD 60/27 pocinčani profili
 -nonius ovjes - visine 150 mm
 Obračun po m izvedenog stropa.
Izvedba detalja (spoj zida i stropa, spoj sa monolitnom konstrukcijom, uglovi i sl.) izvesti prema uputama proizvođača. </t>
  </si>
  <si>
    <t xml:space="preserve"> -izrada pranog kulira 2,5 cm na betonskom zidu trijema
 -otkopati zemlju uz zid, bet zid dobro oprati
 -na betonski zid nanjeti cementni špric prije izvedbe kuira
 -kulir izvesti nakon izvedbe fasade
 -kulir os sivog cementa, pijesak granulacije 2-4 mm sive boje</t>
  </si>
  <si>
    <t xml:space="preserve"> -dobava zidnih keramičkih pločica vel. 50/20 cm I klase, poliranih, 
 -opločenje visine 2,0 m</t>
  </si>
  <si>
    <t xml:space="preserve">Postava i fugiranje keramičkih pločica 50/20 cm na zid (širina fuge 1 mm)
 -u cijeni dobava ljepila klase C2TE (C-cementno, 2-poboljšano, T-protuklizno, E s produženim vremenom djelovanja, te hidrofobne mase za fugiranje.
</t>
  </si>
  <si>
    <t xml:space="preserve"> -rušenje starih ker.pl. 30/30 na mjestima demontiranih radijatora -2 reda pločica duljine 7 m
 -čišćenje glazure od ostatka ljepila 
 -dobava, postava i fugiranje keramičkih pločica 30/30 cm sličnih postojećima (gres pločice oko 120 kn/m2) na pod (širina fuge prema postojećoj)
 -u cijeni dobava ljepila klase C2TES1 (C-cementno, 2-poboljšano, T-protuklizno, E s produženim vremenom djelovanja, S1-fleksibilno, te hidrofobne mase za fugiranje
</t>
  </si>
  <si>
    <t>1/  mort  za lijepljenje i armiranje fasadnih ploča sa alkalno otpornom mrežicom</t>
  </si>
  <si>
    <t>2/ izolacijske ploče od mineralne vune za kontaktne fasade  debljine 8 cm dodatno učvrstiti vijcima sa plastičnom tiplom</t>
  </si>
  <si>
    <t>3/ mort za lijepljenje i armiranje fasadnih ploča</t>
  </si>
  <si>
    <t xml:space="preserve"> -prije bojanja fasada mora biti suha, bez masti, prljavština
 -bojanje fasadnom bojom kao u istom tonu kao i nova silikatna žbuka</t>
  </si>
  <si>
    <t xml:space="preserve"> -dobava bet. opločnika vel. 40/60/8 cm, siva, pjeskarena, 
 -polaganje opločnika na sloj pijeska 2-4mm debljine 5 cm
 -ispuna reški kvarcnim pijeskom</t>
  </si>
  <si>
    <t xml:space="preserve"> -istočni zid učionice 0.14
 -sokl od kamenih ploča u bijeloj boji 92/20/2 cm se ljepi  mortom na gotovu fasadu
 -horizontalnu rešku zapuniti trajnoplastičnim kitom ili jednakovrijednim - bijele boje</t>
  </si>
  <si>
    <t xml:space="preserve"> -kamene ploče 60/30/3 cm od štokanog kamena bijeloj boji
 -polaganje na cem mort. 2 cm
 -polaganje sa minimalnom reškom</t>
  </si>
  <si>
    <t xml:space="preserve"> -kamene ploče za gazišta 90/33/3 cm od kamena u bijeloj boji, štokani
 -polaganje na cem mort. 2 cm
 -polaganje sa minimalnom reškom</t>
  </si>
  <si>
    <t xml:space="preserve"> -kamene ploče za čela 90/11/2 cm od kamena u bijeloj boji, štokani
 -polaganje na cem mort. 2 cm
 -polaganje sa minimalnom reškom</t>
  </si>
  <si>
    <t xml:space="preserve"> -prije radova ispitati prionjivost glet mase (ako se radi o akrilnoj žbuci, koja ima malu upojnost treba je impregnirati 
 -pranje zida obrađenog mineralnom žbukom 
 -gletanje zida u dva sloja
 -ličenje perivom bojom  u dva sloja</t>
  </si>
  <si>
    <t xml:space="preserve"> -zidovi bojani disperzivnom bojom
 -zaštita obodnih površina folijom i pik trakom
 -popravak manjih oštećenja polimercementnom masom, u dva sloja sa brušenjem neravnina svakog sloja
 -bojanje perivom bojom  - bijele boje </t>
  </si>
  <si>
    <t xml:space="preserve"> -porobetonski zidovi žbukani vapneno-cementnom žbukom
 -gletanje  u dva sloja
 -bojanje perivom bojom  u dva sloja</t>
  </si>
  <si>
    <t xml:space="preserve"> -ličenje GK zidova perivom bojomu dva sloja</t>
  </si>
  <si>
    <t xml:space="preserve"> -ličenje GK stropova poludisperzivnom bojom u dva sloja</t>
  </si>
  <si>
    <t xml:space="preserve"> -impregniranje GK plohe 
 -ličenje zidova perivom bojom  dva sloja u boji prema postojećoj </t>
  </si>
  <si>
    <t>1. Dobava i ugradnja PP-R polipropilenskih vodovodnih cijevi  za hladnu sanitarnu vodu. U cijenu stavke uračunati sve potrebne fitinge  (koljena, T-komade redukcije i sl.), te obujmice i držače. U cijenu uključiti sve potrebne fitinge te se isti neće naknadno obračunavati.  (faz. komad obračunat kao 1m cijevi)</t>
  </si>
  <si>
    <t xml:space="preserve">2. Dobava i ugradnja cijevne izolacije. Izoliraju se cijevi hladne vode. U stavku uključiti i sav pomoćni materijal (lijepilo i sl.) </t>
  </si>
  <si>
    <t>4. Ispitivanje vodonepropusnosti fekalne kanalizacije  i uređaja za pročišćavanje  Ispitivanje vrši tvrtka s certifikacijskim rješenjem nadležnog ministarstva</t>
  </si>
  <si>
    <t>1. Dobva i montaža umivaonika
 -konzolni umivaonik keramički 55/44 cm bijeli, viseći bez maske sifona 
 -kromirani sifon, sa klik-klak piletom</t>
  </si>
  <si>
    <t>2. Dobva i montaža stojeće slavine samo za hladnu vodu</t>
  </si>
  <si>
    <t>*okvir od aluminijskih termo profila (dubine 46,5/67 mm) sa prekinutim toplinskim mostom, obrađenih eloksiranjem u prirodnu boju aluminija Uw=1,5-1,7 W/m2K i Uf=2,2-2,5 W/m2K; Rw&gt;38 dB
 -ostakljenje IZO staklom 6+16+6 mm, ispuna argonom, lowe premaz jednog stakla, PVC distancer između stakala, Ug=1,1 W/m2k
Okov inox  za euro žljeb 
 -poluovlive inox četkani
 -vanjska aluminijska klupčica sa čepom plastificirana u boju aluminija š=25 cm
 -unutarnja klupčica od alum. plast. lima š=5 cm
 -svi potrebni opšavi od al.eloksiranog lima, te termoizolacija i hidroizolacija na spoju sa zidom
 -PVC profil za ugradnju (podštok) ispod prozora i na bočnim stranama
 -rolete - alumnijske - boja aluminija</t>
  </si>
  <si>
    <t>*okvir od aluminijskih termo profila  (dubine 46,5/67 mm)sa prekinutim toplinskim mostom, obrađenih eloksiranjem u prirodnu boju aluminija Uw=1,5-1,7 W/m2K i Uf=2,2-2,5 W/m2K; Rw&gt;38 dB
 -ostakljenje IZO staklom 6+16+6 mm, ispuna argonom, lowe premaz jednog stakla, PVC distancer između stakala, Ug=1,1 W/m2k
Okov inox  za euro žljeb 
 -poluovlive inox četkani
 -vanjska aluminijska klupčica sa čepom plastificirana u boju aluminija š=25 cm
 -unutarnja klupčica od alum. plast. lima š=5 cm
 -svi potrebni opšavi od al.eloksiranog lima, te termoizolacija i hidroizolacija na spoju sa zidom
 -PVC profil za ugradnju (podštok) ispod prozora i na bočnim stranama
 -rolete - alumnijske - boja aluminija</t>
  </si>
  <si>
    <t>*okvir od aluminijskih trmo profila  (dubine 46,5/67 mm)  sa prekinutim toplinskim mostom, obrađenih eloksiranjem u prirodnu boju aluminija Uw=1,5-1,7 W/m2K i Uf=2,2-2,5 W/m2K; Rw&gt;38 dB
 -ostakljenje IZO staklom 6+16+6 mm, ispuna argonom, lowe premaz jednog stakla, PVC distancer između stakala, Ug=1,1 W/m2k
Okov inoxza euro žljeb 
 -poluovlive inox četkani
 -vanjska aluminijska klupčica sa čepom plastificirana u boju aluminija š=25 cm
 -unutarnja klupčica od alum. plast. lima š=5 cm
 -svi potrebni opšavi od al.eloksiranog lima, te termoizolacija i hidroizolacija na spoju sa zidom
 -PVC profil za ugradnju (podštok) ispod prozora i na bočnim stranama
 -rolete - alumnijske - boja aluminija</t>
  </si>
  <si>
    <t>*okvir od aluminijskih termo profila  (dubine 46,5/67 mm) sa prekinutim toplinskim mostom, obrađenih eloksiranjem u prirodnu boju aluminija Uw=1,5-1,7 W/m2K i Uf=2,2-2,5 W/m2K; Rw&gt;38 dB
 -ostakljenje IZO staklom 6+16+6 mm, ispuna argonom, lowe premaz jednog stakla, PVC distancer između stakala, Ug=1,1 W/m2k
Okov inox  za euro žljeb ili iste kvalitete
 -poluovlive inox četkani
 -vanjska aluminijska klupčica sa čepom plastificirana u boju aluminija š=25 cm
 -unutarnja klupčica od alum. plast. lima š=5 cm
 -svi potrebni opšavi od al.eloksiranog lima, te termoizolacija i hidroizolacija na spoju sa zidom
 -PVC profil za ugradnju (podštok) ispod prozora i na bočnim stranama
 -rolete - alumnijske - boja aluminija</t>
  </si>
  <si>
    <t xml:space="preserve">*okvir od aluminijskih termo profila (dubine 46,5/67 mm) sa prekinutim toplinskim mostom, obrađenih eloksiranjem u prirodnu boju aluminija Uw=1,5-1,7 W/m2K i Uf=2,2-2,5 W/m2K
 -ostakljenje IZO staklom 6+16+6 mm, ispuna argonom, lowe premaz jednog stakla, PVC distancer između stakala, Ug=1,1 W/m2k
 -Komplet okova kvaka / panik rukohvat (panik funkcija B). Panik rukohvat je od nehrđajućeg brušenog čelika  inox mat.
 -panik brave,
 -vrata opremiti uređajem za osiguranje evakuacijskih vrata </t>
  </si>
  <si>
    <t xml:space="preserve"> -vrata opremiti uređajem za osiguranje evakuacijskih vrata </t>
  </si>
  <si>
    <t xml:space="preserve">Sustav za nadzor i osiguravanje evakuacijskih vrata sastoji se od:
 - jedne dodatne točke zatvaranja na vratima; elektro-prihvatnik za evakuacijske izlaze  ili elektro-magnet 
 - te upravljačkog sklopasmještenog pored vratiju.
Vrata opremiti uređajem za osiguranje i nadzor neovlaštenog korištenja evakuacijskih vrata koji u slučaju neovlaštenog otvaranja uređaj može reagirati zvučnim i svjetlosnim signalom. </t>
  </si>
  <si>
    <t>Kućište 3-struko, nadžbukno, od masivnog nehrđajućeg čelika i ukrasnim poklopcima u izgledu nehrđajućeg čelika,  upravljački sklop  i prekidač  koji ima
mogućnost ugradnje polu-cilindričnog uloška (od 27 ili 31mm) za upravljanje osnovnim funkcijama (otključano / zaključano / ovlašteni prolaz / deaktivacija alarma) te 3 LED diode (zelene/crvene,žute) za identifikaciju stanja rada vratiju. Napajanje 12-24V.</t>
  </si>
  <si>
    <t>U jediničnim cijenama svih stavki troškovnika, ponuditelj treba obuhvatiti ukupne troškove materijala, opreme i rada, za potpuno dovođenje u funkcionalno stanje u skladu sa projektantskim rješenjem.</t>
  </si>
  <si>
    <t>1. Dobava i ugradnja elemenata u postojeći razdjelnik RP-0-1:</t>
  </si>
  <si>
    <t>- KZS sklopka, 10kA, 40A/0,3A/4P : kom 1</t>
  </si>
  <si>
    <t>- KZS sklopka, 10kA, 16A/0,03A/2P  : kom 1</t>
  </si>
  <si>
    <t>- instalacijski prekidač, B kar. 1P/10A, 6kA : kom 4</t>
  </si>
  <si>
    <t>- instalacijski prekidač, B kar. 1P/16A, 6kA : kom 6</t>
  </si>
  <si>
    <t>Nespecifirani materijal, stopice, spojni kabeli, POK kanali, vijci i redne stezaljke, sabirnice te ostali potrebni pribor za dovođenje ROa do pune funkcionalnosti.</t>
  </si>
  <si>
    <t>Prije narudžbe nadzornom inženjeru dostaviti na odobrenje montažerski radionički nacrt sa dispozicijom opreme.</t>
  </si>
  <si>
    <t>Nakon ugradbe opreme i provedbe ožičenja u ROu mora ostati minimalno 30% rezervnog prostora te sabirničkog sustava za potrtebe daljnjeg opremanja.</t>
  </si>
  <si>
    <t>U cijenu je uključena i mehanička zaštita tiojekom građevinskih radova.</t>
  </si>
  <si>
    <t>Ormar nakon svega mora imati:
- opomenske tablice
- natpisi na vratima 
  (ime ormara, oznake opasnosti,
   primjenjen sustav zaštite)
- natpisi na svim sklopnim i inim
   elementima u ormaru
- trajne natpise na pločicama vezanim na
  svim dovodnim i  odvodnimi kabelima
  (tip kabela te ime druge priključne točke)
- PVC džep za jednopolnu shemu ormara
  i shemu razvoda koje moraju biti
  plastificirane i uvezane u neki od PVC 
  sustava uveza.
- ispitni list koji se sastoji od minimalno:
  protokola pregleda sa ispitivanjem;
  popis opreme; ovjerena
  jednopolna shema po izrađivaču i ispitivaču,
  fotografija nakon opremanja 
  sa i bez  zaštitne maske te sa
  zatvorenim vratima</t>
  </si>
  <si>
    <t xml:space="preserve">2. ELEKTROTEHNIČKA INSTALACIJA SNAGE </t>
  </si>
  <si>
    <t>1. Dobava i polaganje PVC cijevi (samovračajuća, bez halogena, za 750N opterečenje na tlak, 2J otpor na udarac, od -5°C÷+60°C, nepodržava gorenje) u beton prije betoniranja komplet sa razdjelnim kutijama, kalotama i kolčacima</t>
  </si>
  <si>
    <t>- F 25mm</t>
  </si>
  <si>
    <t>- F 40mm</t>
  </si>
  <si>
    <t>2. Dobava i polaganje PVC cijevi (samovračajuća, bez halogena, za 750N opterečenje na tlak, 2J otpor na udarac, od -5°C÷+60°C, nepodržava gorenje) u beton i ciglu sa štemanjem šliceva - primjena glodalice:</t>
  </si>
  <si>
    <t>3. Dobava i polaganje kabela sa štemanjem šliceva - primjena glodalice.</t>
  </si>
  <si>
    <r>
      <t>- NYM-Y 3x2,5mm</t>
    </r>
    <r>
      <rPr>
        <i/>
        <vertAlign val="superscript"/>
        <sz val="11"/>
        <rFont val="Arial"/>
        <family val="2"/>
      </rPr>
      <t>2</t>
    </r>
  </si>
  <si>
    <t>4. Dobava i polaganje PVC bijelih nadgradnih kanalica 20*20mm, kanalica je namjenjena nazidnom polaganju  i sl., , 1J otpor na udarac, od -5°C÷+60°C, nepodržava gorenje, bez halogena, komplet sa tiplama i vijcima (razmak fiksiranja ne veći od 0,30m).</t>
  </si>
  <si>
    <t>5. Dobava i polaganje kabela u položene - montirane PVC cijevi i/ili kanalice, te spajanje kabela:</t>
  </si>
  <si>
    <r>
      <t>- (N) HXH-J FE 180/E90 3x1,5mm</t>
    </r>
    <r>
      <rPr>
        <i/>
        <vertAlign val="superscript"/>
        <sz val="11"/>
        <rFont val="Arial"/>
        <family val="2"/>
      </rPr>
      <t xml:space="preserve">2 </t>
    </r>
    <r>
      <rPr>
        <i/>
        <sz val="11"/>
        <rFont val="Arial"/>
        <family val="2"/>
      </rPr>
      <t>E30</t>
    </r>
  </si>
  <si>
    <t>6. Dobava, ugradnja i spajanje modularne opreme - priključnica p/ž 16A, 250 V, 50 Hz, u bijeloj boji, sa PVC okvirom u bijeloj boji.</t>
  </si>
  <si>
    <t>- priključnica 16A/230V sa zaštitnim kontaktom</t>
  </si>
  <si>
    <t>- p/ž PVC kutija F60mm</t>
  </si>
  <si>
    <t>- nosivi okvir (2 modula)</t>
  </si>
  <si>
    <t>- pokrovna ploča (2 modula), bijele boje</t>
  </si>
  <si>
    <t>- p/ž PVC kutija za 4 modula</t>
  </si>
  <si>
    <t xml:space="preserve">- nosivi okvir (4 modula) </t>
  </si>
  <si>
    <t>- pokrovna ploča (4 modula), bijele boje</t>
  </si>
  <si>
    <t>7. Dobava, ugradnja i spajanje ručnog javljača požara crvene boje, u IP65, nazidne izvedbe, izrađenog od ABS plastike, 250V, 10A.</t>
  </si>
  <si>
    <t>1. Kolčenje kabelske trase  i  nove pozicije rasvjetnog stupa.</t>
  </si>
  <si>
    <t>2. Iskop kabelskog rova za polaganje kabela za potrebe vanjske rasvjete, u prostoru  nogostupa, zelenila i kolnika, bez obzira na kategoriju zemljišta, dimenzija 40x60 cm; zatrpavanje rova sitnijim materijalom od iskopa, nakon drugog polaganja posteljice.</t>
  </si>
  <si>
    <t>3. Dobava i polaganje posteljice od rastresitog materijala, pijeska ili kamene prašine fine granulacije, ukupne debljine 20cm, u kabelski rov, od čega je 10cm donja posteljica. Isti materijal će se koristiti na mjestu izrade nastavnih spojnica.</t>
  </si>
  <si>
    <t>4. Dobava i polaganje  energetske instalacijske PEHD cijevi  Φ50mm, na prethodno pripremljenu posteljicu u kabelskom rovu.</t>
  </si>
  <si>
    <t>6. Izrada betonskog temelja za rasvjetni stup, sa oplatom, dimenzija 65x65x80 cm, kvalitete MB20; u betonski temelj ugrađuje se košara temeljnih vijaka (sidreni vijci i matice su antikorozivno zaštičeni vručim cinčanjem) isporućuju se sa rasvjetnim stupom, a prema šabloni proizvođača stupova; od sredine košare temeljnih vijaka, u dovodu i odvodu (napojnog kabela) ugrađuje se elastična  PVC cijev  Φ50 mm, koja treba izlaziti iz betonskog temelja u kabelski rov; završna kapa betonskog temelja treba biti na niveleti ivičnjaka.</t>
  </si>
  <si>
    <t>7. Zatrpavanje kanala materijalom iz iskopa uz predhodnoi prosijavanje od krupnog materijala.</t>
  </si>
  <si>
    <t>8. Odvoz viška materijala na deponij  udaljen do 30km sa uključenim svim dodatnim troškovima prijevoza i ishođenje dokumentacije deponiranja.</t>
  </si>
  <si>
    <t>9. Izrada građevinskih prodora do fi 32 za potrebe polaganja kabela.</t>
  </si>
  <si>
    <t>- u AB zidu/stropu</t>
  </si>
  <si>
    <t>- u ciglenom zidu</t>
  </si>
  <si>
    <r>
      <t>1. Dobava i ugradnja, u prethodno pripremljen kabelski rov sa posteljicom kabela od postojeće pozicije rasvjetnog stupa do nove pozicije. Tip kabela NYY-J 5x6mm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. Konačan odabir uskladiti sa postojećim kabelom nakon njegovog iskopa.</t>
    </r>
  </si>
  <si>
    <t>2. Dobava i polaganje PEHD cijevi fi50mm, u prethodno pripremljen kabelski rov sa posteljicom</t>
  </si>
  <si>
    <t>6. Demontiranje postojećeg rasvjetnog stupa u kompletu sa rasvjetnim tijelom.</t>
  </si>
  <si>
    <t>7. Ugradnja, na prethodno pripremljen betonski temelj postojećeg rasvjetnog stupa, komplet sa postojećim rasvjetnim tijelom pri čemu su u kompletu novi sidreni vijci izrađeni u skladu sa šablonom postojećeg stupa i nova razdjelnica (krajnja). Sidreni vijci i matice su antikorozivno zaštičeni vručim cinčanjem.</t>
  </si>
  <si>
    <t>8. Izrada i ugradnja izvoda uzemljivača, koristeći  2 m  užeta Cu50mm² i izradu spoja sa dvostrukom "H" bakrenom kompresionom spojnicom C50/50, te bakrenu stopicu na gnječenje, za spoj pod vijak na stupu.</t>
  </si>
  <si>
    <t>9. Dobava i ugradnja toploskupljajuće kabelske glave u kompletu sa toploskupljajućim cijevima, u razdjelnici rasvjetnog stupa, prije ugradnje priključne stopice, koristeći  zaštitni program  i to:</t>
  </si>
  <si>
    <r>
      <t>- razdijelna kapa  i cijev za presjek vodiča 4-25mm</t>
    </r>
    <r>
      <rPr>
        <i/>
        <vertAlign val="superscript"/>
        <sz val="11"/>
        <rFont val="Arial"/>
        <family val="2"/>
      </rPr>
      <t>2</t>
    </r>
  </si>
  <si>
    <t>- toploskupljajuća cijev crne boje</t>
  </si>
  <si>
    <t>- toploskupljajuća cijev plave boje</t>
  </si>
  <si>
    <t>10. Spajanje kabela pod vijak na razdjelnicu rasvjetnog stupa, primjenom izoliranih priključnih svornjaka.</t>
  </si>
  <si>
    <t>11. Spajanje izvoda uzemljivača pod vijak u dnu rasvjetnog stupa.</t>
  </si>
  <si>
    <t>12. Dobava i ugradnja bakrene spojnice C50/50.</t>
  </si>
  <si>
    <r>
      <t>13. Dobava i ugradnja kabelske nastavne spojnice za vanjsko montiranje za kabele presjeka do 25mm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.</t>
    </r>
  </si>
  <si>
    <t>14. Zaštita rasvjetnog stupa premazivanjem vrelim bitumenom ili sličnim postojanim zaštitnim sredstvom, do visine 0,5m od temeljne ploče.</t>
  </si>
  <si>
    <t>1. Tehnički pregled, mjerenja i ispitivanja na izvedenim elektrotehničkim instalacijama, te izrada ispitno-mjernih zapisnika:</t>
  </si>
  <si>
    <t>a. mjerenje otpora izolacije vodiča svih tipova kabela koji su montirani</t>
  </si>
  <si>
    <t>g. ispitivanje isklopnih tipkala</t>
  </si>
  <si>
    <t>h. ispitivanje EKI instalacija - strukturno kabliranje za LAN i TK mrežu</t>
  </si>
  <si>
    <t>i. funkcionalno ispitivanje</t>
  </si>
  <si>
    <t>Nakon pregleda ovjera jednopolnih i blok shemi razvoda elektrotehničkih instalacija.</t>
  </si>
  <si>
    <t>Dokumentacija u svezi pregleda, mjerenja i ispitivanja predaje se u tri jednakovrijedna uvezana kompleta.</t>
  </si>
  <si>
    <t>2. Tehničko pračenje tijeka gradnje sa evidentiranjem svih izmjena tijekom gradnje sa izradom i ovjerom dokumentacije koja je u skladu sa izvedenim stanjem. Dokumentacija se predaje u tri jednakovrijedna uvezana kompleta i u jednoj ".pdf" datoteci.</t>
  </si>
  <si>
    <t>3. Izrada geodetske situacije položenih kabela i kabelskog pribora izvan građevine. Dokumentacija se predaje u tri jednakovrijedna uvezana kompleta i u jednoj ".pdf" datoteci.</t>
  </si>
  <si>
    <t>4. Demontiranje postojeće elektrotehničke opreme u prostorima obuhvačenih rekonstrukcijom. Kabliranje koje jenazidno se demontira, a ono uzidno ostavlja s tim da se krajevi vodiča galvanski povežu i izoliraju toploskupljajućim cijevima.</t>
  </si>
  <si>
    <t>- rasvjetnih tijela raznih izvedbi</t>
  </si>
  <si>
    <t>- instalacionih prekidača i priključnica energetike i EKI-ja</t>
  </si>
  <si>
    <t>- izrada spoja kabelskih završetaka kabela do 2,5mm2.</t>
  </si>
  <si>
    <t>5. Odvoz demontirane elektrotehničke opreme i materijala na deponij udaljen do 30km sa uključenim svim dodatnim troškovima prijevoza i ishođenje dokumentacije deponiranja.</t>
  </si>
  <si>
    <t>6. Demontaža postojeće kamere i premještanje na novu poziciju. U ponudu uračunati produženje kabela (8m kabela+PNT cijev, nastavne spojnice, IP65 kutiju) od postojeće do nove pozicije, te pričvrsne i spojne elemente.</t>
  </si>
  <si>
    <t>6. Sitni nespecificirani materijal, izolir traka, stopice, vijci i sl. za sve elektrotehničke instalacije za cijelo vrijeme trajanja radova.</t>
  </si>
  <si>
    <t>7. Pripremno-završni radovi.</t>
  </si>
  <si>
    <t>1. Dobava, ugradnja i spajanje stropne, nadgradne svjetiljke kučište i poklopac od čeličnog lima, ALEA reflektor (Al reflektor, PMMA difuzor), snage 1 x LED 30 W, jačine svjetlosnog toka 3500 Lm, temperature 4000 K, uzvrat boje preko 80%, kut  78°/75°, razina blještanja svedena na minimalnu razinu, UGR 18,3, dim. max. L 602, B 602, H 47, IP20/IK03, trajnosti 50000 h (L80/B10), bijele boje, oznaka u projektu R1</t>
  </si>
  <si>
    <t>2. Dobava, ugradnja i spajanje stropne nadgradne svjetiljke, kučište  od čeličnog lima,  parabolic Al reflektor , asimetrične optike, snage 1 x LED 46W, jačine svjetlosnog toka 5800 Lm, temperature 4000 K, uzvrat boje preko 80%, kut 66°/10°/52°/53°, UGR 26.3, dim. max. L 1484, B 155, H 62, IP20, trajnosti 50000 h (L70/B50), bijele boje, oznaka u projektu R2</t>
  </si>
  <si>
    <t>3. Dobava, ugradnja i spajanje sigurnosne svjetiljke LED, jačine svjetlosnog toka 200 Lm, dva sata autonomije, IP43/IK04, dim. max. L 245, B 82, H 56mm, komplet sa piktogramom, oznaka u projektu P1</t>
  </si>
  <si>
    <t>4. Dobava i polaganje kabela sa štemanjem šliceva - primjena glodalice.</t>
  </si>
  <si>
    <r>
      <t>- NYM-Y 3x1,5mm</t>
    </r>
    <r>
      <rPr>
        <i/>
        <vertAlign val="superscript"/>
        <sz val="11"/>
        <rFont val="Arial"/>
        <family val="2"/>
      </rPr>
      <t>2</t>
    </r>
  </si>
  <si>
    <t>5. Dobava i polaganje PVC bijelih nadgradnih kanalica 20*20mm, kanalica je namjenjena nazidnom polaganju  i sl., , 1J otpor na udarac, od -5°C÷+60°C, nepodržava gorenje, komplet sa tiplama i vijcima (razmak 0,30m).</t>
  </si>
  <si>
    <r>
      <t>- NYY 3x1,5mm</t>
    </r>
    <r>
      <rPr>
        <i/>
        <vertAlign val="superscript"/>
        <sz val="11"/>
        <rFont val="Arial"/>
        <family val="2"/>
      </rPr>
      <t>2</t>
    </r>
  </si>
  <si>
    <t>7. Dobava, ugradnja i spajanje modularne opreme - prekidači, p/ž 16A, 250 V, 50 Hz, u bijeloj boji, sa PP okvirom u bijeloj boji:</t>
  </si>
  <si>
    <t>isklopna sklopka (1 modul) bijele boje</t>
  </si>
  <si>
    <t>izmjenična sklopka (1 modul) bijele boje</t>
  </si>
  <si>
    <t>p/ž PVC kutija F60mm</t>
  </si>
  <si>
    <t>nosivi okvir (2 modula)</t>
  </si>
  <si>
    <t>pokrovna ploča (2 modula) bijele boje</t>
  </si>
  <si>
    <t>p/ž PVC kutija za 3 modula</t>
  </si>
  <si>
    <t>nosivi okvir (3 modula)</t>
  </si>
  <si>
    <t>pokrovna ploča (3 modula) bijele boje</t>
  </si>
  <si>
    <t>- UTP CAT. 6</t>
  </si>
  <si>
    <t>-  kabel sa priključcima HDMI (M) - HDMI (M), 15m</t>
  </si>
  <si>
    <t>2. Dobava i polaganje PVC cijevi (samovračajuća, bez halogena, za 750N opterečenje na tlak, 2J otpor na udarac, od -5°C÷+60°C, nepodržava gorenje) u beton prije betoniranja komplet sa razdjelnim kutijama, kalotama i kolčacima.</t>
  </si>
  <si>
    <t>3. Dobava i polaganje PVC bijelih nadgradnih kanalica 20*20mm, kanalica je namjenjena nazidnom polaganju  i sl., , 1J otpor na udarac, od -5°C÷+60°C, nepodržava gorenje, bez halogena, komplet sa tiplama i vijcima (razmak fiksiranje ne veći od 0,30m).</t>
  </si>
  <si>
    <t>4. Dobava, ugradnja i spajanje modularne opreme - priključnica p/ž  RJ45 CAT 6 UTP, u bijeloj boji, sa PP okvirom u bijeloj boji:</t>
  </si>
  <si>
    <t>- pokrovna ploča (2 modula) bijele boje</t>
  </si>
  <si>
    <t>- priključnica RJ45 cat. 6 UTP (2 modula) bijele boje</t>
  </si>
  <si>
    <t>- priključnica RJ45 cat. 6 UTP (1 modul) bijele boje</t>
  </si>
  <si>
    <t xml:space="preserve">Al člankasti radijator proizvod kao ORION  Lipovica, Orion 600, 12. čl.(ili jednakovrijedno) </t>
  </si>
  <si>
    <t>___________________________________</t>
  </si>
  <si>
    <t>(upisati naziv jednakovrijednog zamjenskog proizvoda)</t>
  </si>
  <si>
    <t xml:space="preserve">Proizvod kao HERZ TS 90 (ili jednakovrijedno) </t>
  </si>
  <si>
    <t>Proizvod kao HERZ Herzcules TS 90 (ili jednakovrijedno)</t>
  </si>
  <si>
    <t>Proizvod kao HERZ RL-1 (ili jednakovrijedno)</t>
  </si>
  <si>
    <t>Proizvod kao HERZ tip 4004  41 (ili jednakovrijedno)</t>
  </si>
  <si>
    <t xml:space="preserve">8. STRÖMAX-MW-Regulacijski granski ventili s mjernim ventilima, koso sjedište, izrađen od mesinga otpornog na otcinčavanje, žuta izvedba, uspinjuće vreteno. Prednamještanje preko ograničenja hoda. Reguliranje protoka u granama pomoću mjerenja diferencijalnog tlaka. Univerzalni kolčak 1/2" obostrano za priključak na navojnu cijev. Pomoću steznog seta priključak na kalibrirane cijevi od mekog čelika, bakrene cijevi, plastične i višeslojne cijevi. Priključak na cijev 1"  obostrano s navojnim kolčakom, za 3/4" postoji adapter steznog seta. Sjedište brtve otporno na habanje. Brtvljenje vretena sa zamjenjivim O-prstenom. Pladanj osiguran od izvlačenja. 1/2" – 3/4" s 3 provrta, 1" – 2" s 4 provrta za mjerne ventile i armature za pražnjenje. 2 mjerna ventila predmontirana, preostali provrti zatvoreni zapornim vijcima 272.
Brtveni dijelovi sastoje se od fiziološki neupitnih materijala.   
Max. pogonska temperatura 85°C.
Max. pogonski tlak 16 bar. 
Kod primjene HERZ-setznog seta poštovati za njih važeće pogonske uvjete (ili jednakovrijedno) </t>
  </si>
  <si>
    <t xml:space="preserve">                         Rekonstrukcija suterena i učionica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</si>
</sst>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&quot; kn&quot;"/>
    <numFmt numFmtId="166" formatCode="#,##0_ ;\-#,##0\ 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indexed="53"/>
      <name val="Arial"/>
      <family val="2"/>
    </font>
    <font>
      <b/>
      <i/>
      <sz val="11"/>
      <color indexed="53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4"/>
      <color indexed="53"/>
      <name val="Arial"/>
      <family val="2"/>
    </font>
    <font>
      <i/>
      <sz val="14"/>
      <name val="Arial"/>
      <family val="2"/>
    </font>
    <font>
      <i/>
      <vertAlign val="superscript"/>
      <sz val="11"/>
      <name val="Arial"/>
      <family val="2"/>
    </font>
    <font>
      <i/>
      <sz val="11"/>
      <name val="Calibri"/>
      <family val="2"/>
    </font>
    <font>
      <i/>
      <sz val="11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color indexed="63"/>
      <name val="Arial"/>
      <family val="2"/>
    </font>
    <font>
      <i/>
      <vertAlign val="subscript"/>
      <sz val="11"/>
      <name val="Arial"/>
      <family val="2"/>
    </font>
    <font>
      <i/>
      <sz val="11"/>
      <name val="Times New Roman"/>
      <family val="1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 CE"/>
      <family val="0"/>
    </font>
    <font>
      <b/>
      <i/>
      <sz val="11"/>
      <name val="Arial CE"/>
      <family val="0"/>
    </font>
    <font>
      <sz val="11"/>
      <name val="TopazFEF"/>
      <family val="0"/>
    </font>
    <font>
      <b/>
      <i/>
      <sz val="11"/>
      <color indexed="10"/>
      <name val="Arial"/>
      <family val="2"/>
    </font>
    <font>
      <b/>
      <i/>
      <u val="single"/>
      <sz val="11"/>
      <color indexed="14"/>
      <name val="Arial"/>
      <family val="2"/>
    </font>
    <font>
      <b/>
      <i/>
      <sz val="11"/>
      <color indexed="14"/>
      <name val="Arial"/>
      <family val="2"/>
    </font>
    <font>
      <i/>
      <sz val="11"/>
      <color indexed="14"/>
      <name val="Arial"/>
      <family val="2"/>
    </font>
    <font>
      <i/>
      <u val="single"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5" fillId="21" borderId="2" applyNumberFormat="0" applyAlignment="0" applyProtection="0"/>
    <xf numFmtId="0" fontId="5" fillId="21" borderId="3" applyNumberForma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Protection="0">
      <alignment horizontal="left" vertical="top"/>
    </xf>
    <xf numFmtId="0" fontId="42" fillId="0" borderId="0" applyProtection="0">
      <alignment horizontal="left" vertical="top"/>
    </xf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23" borderId="8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4" fontId="19" fillId="0" borderId="0" xfId="0" applyNumberFormat="1" applyFont="1" applyAlignment="1">
      <alignment horizontal="justify"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4" fontId="19" fillId="0" borderId="0" xfId="88" applyNumberFormat="1" applyFont="1" applyAlignment="1">
      <alignment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 vertical="center"/>
    </xf>
    <xf numFmtId="4" fontId="21" fillId="21" borderId="10" xfId="0" applyNumberFormat="1" applyFont="1" applyFill="1" applyBorder="1" applyAlignment="1">
      <alignment horizontal="justify"/>
    </xf>
    <xf numFmtId="4" fontId="22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Fill="1" applyBorder="1" applyAlignment="1">
      <alignment horizontal="justify"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6" fillId="0" borderId="0" xfId="88" applyNumberFormat="1" applyFont="1" applyBorder="1" applyAlignment="1">
      <alignment horizontal="right"/>
    </xf>
    <xf numFmtId="4" fontId="27" fillId="21" borderId="11" xfId="0" applyNumberFormat="1" applyFont="1" applyFill="1" applyBorder="1" applyAlignment="1">
      <alignment/>
    </xf>
    <xf numFmtId="4" fontId="27" fillId="21" borderId="11" xfId="0" applyNumberFormat="1" applyFont="1" applyFill="1" applyBorder="1" applyAlignment="1">
      <alignment horizontal="center"/>
    </xf>
    <xf numFmtId="4" fontId="27" fillId="21" borderId="12" xfId="0" applyNumberFormat="1" applyFont="1" applyFill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Alignment="1">
      <alignment/>
    </xf>
    <xf numFmtId="4" fontId="25" fillId="0" borderId="0" xfId="0" applyNumberFormat="1" applyFont="1" applyAlignment="1">
      <alignment horizontal="justify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justify"/>
    </xf>
    <xf numFmtId="4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Alignment="1">
      <alignment horizontal="justify"/>
    </xf>
    <xf numFmtId="4" fontId="25" fillId="0" borderId="0" xfId="70" applyNumberFormat="1" applyFont="1" applyAlignment="1">
      <alignment horizontal="justify"/>
      <protection/>
    </xf>
    <xf numFmtId="4" fontId="25" fillId="0" borderId="0" xfId="70" applyNumberFormat="1" applyFont="1">
      <alignment/>
      <protection/>
    </xf>
    <xf numFmtId="4" fontId="25" fillId="0" borderId="10" xfId="0" applyNumberFormat="1" applyFont="1" applyBorder="1" applyAlignment="1">
      <alignment horizontal="justify"/>
    </xf>
    <xf numFmtId="4" fontId="26" fillId="0" borderId="12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26" fillId="0" borderId="0" xfId="0" applyNumberFormat="1" applyFont="1" applyAlignment="1">
      <alignment vertical="top" wrapText="1"/>
    </xf>
    <xf numFmtId="4" fontId="25" fillId="0" borderId="0" xfId="0" applyNumberFormat="1" applyFont="1" applyBorder="1" applyAlignment="1">
      <alignment wrapText="1"/>
    </xf>
    <xf numFmtId="4" fontId="25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vertical="top"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Alignment="1">
      <alignment vertical="top" wrapText="1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justify" wrapText="1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>
      <alignment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justify" vertical="justify" wrapText="1"/>
    </xf>
    <xf numFmtId="4" fontId="25" fillId="0" borderId="0" xfId="0" applyNumberFormat="1" applyFont="1" applyAlignment="1">
      <alignment vertical="top" wrapText="1"/>
    </xf>
    <xf numFmtId="4" fontId="25" fillId="0" borderId="0" xfId="0" applyNumberFormat="1" applyFont="1" applyBorder="1" applyAlignment="1">
      <alignment wrapText="1"/>
    </xf>
    <xf numFmtId="4" fontId="25" fillId="0" borderId="0" xfId="0" applyNumberFormat="1" applyFont="1" applyAlignment="1">
      <alignment wrapText="1"/>
    </xf>
    <xf numFmtId="4" fontId="25" fillId="0" borderId="0" xfId="0" applyNumberFormat="1" applyFont="1" applyBorder="1" applyAlignment="1">
      <alignment horizontal="justify" vertical="top" wrapText="1"/>
    </xf>
    <xf numFmtId="4" fontId="25" fillId="0" borderId="0" xfId="0" applyNumberFormat="1" applyFont="1" applyAlignment="1">
      <alignment horizontal="justify" vertical="justify" wrapText="1"/>
    </xf>
    <xf numFmtId="4" fontId="25" fillId="0" borderId="0" xfId="0" applyNumberFormat="1" applyFont="1" applyBorder="1" applyAlignment="1">
      <alignment horizontal="left" vertical="top" wrapText="1"/>
    </xf>
    <xf numFmtId="4" fontId="26" fillId="0" borderId="0" xfId="0" applyNumberFormat="1" applyFont="1" applyBorder="1" applyAlignment="1">
      <alignment vertical="top" wrapText="1"/>
    </xf>
    <xf numFmtId="4" fontId="25" fillId="0" borderId="0" xfId="0" applyNumberFormat="1" applyFont="1" applyBorder="1" applyAlignment="1">
      <alignment vertical="top" wrapText="1"/>
    </xf>
    <xf numFmtId="4" fontId="26" fillId="0" borderId="0" xfId="0" applyNumberFormat="1" applyFont="1" applyFill="1" applyBorder="1" applyAlignment="1">
      <alignment/>
    </xf>
    <xf numFmtId="4" fontId="25" fillId="24" borderId="0" xfId="0" applyNumberFormat="1" applyFont="1" applyFill="1" applyBorder="1" applyAlignment="1">
      <alignment horizontal="justify" vertical="justify" wrapText="1"/>
    </xf>
    <xf numFmtId="4" fontId="26" fillId="0" borderId="0" xfId="0" applyNumberFormat="1" applyFont="1" applyFill="1" applyBorder="1" applyAlignment="1">
      <alignment horizontal="left" wrapText="1"/>
    </xf>
    <xf numFmtId="4" fontId="26" fillId="0" borderId="0" xfId="0" applyNumberFormat="1" applyFont="1" applyBorder="1" applyAlignment="1">
      <alignment vertical="top" wrapText="1"/>
    </xf>
    <xf numFmtId="4" fontId="25" fillId="0" borderId="0" xfId="0" applyNumberFormat="1" applyFont="1" applyAlignment="1">
      <alignment horizontal="justify" vertical="top" wrapText="1"/>
    </xf>
    <xf numFmtId="4" fontId="25" fillId="0" borderId="0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justify" vertical="justify" wrapText="1"/>
    </xf>
    <xf numFmtId="4" fontId="25" fillId="0" borderId="11" xfId="0" applyNumberFormat="1" applyFont="1" applyBorder="1" applyAlignment="1">
      <alignment horizontal="center"/>
    </xf>
    <xf numFmtId="4" fontId="26" fillId="0" borderId="13" xfId="0" applyNumberFormat="1" applyFont="1" applyFill="1" applyBorder="1" applyAlignment="1">
      <alignment/>
    </xf>
    <xf numFmtId="4" fontId="25" fillId="0" borderId="13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horizontal="right"/>
    </xf>
    <xf numFmtId="4" fontId="37" fillId="0" borderId="0" xfId="0" applyNumberFormat="1" applyFont="1" applyFill="1" applyAlignment="1">
      <alignment horizontal="right"/>
    </xf>
    <xf numFmtId="4" fontId="37" fillId="0" borderId="0" xfId="0" applyNumberFormat="1" applyFont="1" applyAlignment="1">
      <alignment/>
    </xf>
    <xf numFmtId="4" fontId="26" fillId="0" borderId="12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 horizontal="justify" vertical="justify" wrapText="1"/>
    </xf>
    <xf numFmtId="4" fontId="26" fillId="0" borderId="0" xfId="0" applyNumberFormat="1" applyFont="1" applyBorder="1" applyAlignment="1">
      <alignment horizontal="left" vertical="top" wrapText="1"/>
    </xf>
    <xf numFmtId="4" fontId="25" fillId="0" borderId="0" xfId="0" applyNumberFormat="1" applyFont="1" applyFill="1" applyBorder="1" applyAlignment="1">
      <alignment horizontal="left" vertical="top" wrapText="1"/>
    </xf>
    <xf numFmtId="4" fontId="25" fillId="0" borderId="0" xfId="0" applyNumberFormat="1" applyFont="1" applyFill="1" applyBorder="1" applyAlignment="1">
      <alignment vertical="top" wrapText="1"/>
    </xf>
    <xf numFmtId="4" fontId="25" fillId="0" borderId="0" xfId="0" applyNumberFormat="1" applyFont="1" applyAlignment="1">
      <alignment horizontal="left" vertical="top" wrapText="1"/>
    </xf>
    <xf numFmtId="4" fontId="25" fillId="0" borderId="0" xfId="0" applyNumberFormat="1" applyFont="1" applyBorder="1" applyAlignment="1">
      <alignment horizontal="left" wrapText="1"/>
    </xf>
    <xf numFmtId="4" fontId="35" fillId="0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 vertical="justify"/>
    </xf>
    <xf numFmtId="4" fontId="26" fillId="0" borderId="0" xfId="0" applyNumberFormat="1" applyFont="1" applyBorder="1" applyAlignment="1">
      <alignment horizontal="left" wrapText="1"/>
    </xf>
    <xf numFmtId="4" fontId="25" fillId="0" borderId="0" xfId="0" applyNumberFormat="1" applyFont="1" applyFill="1" applyAlignment="1">
      <alignment horizontal="justify" vertical="top" wrapText="1"/>
    </xf>
    <xf numFmtId="4" fontId="25" fillId="0" borderId="0" xfId="0" applyNumberFormat="1" applyFont="1" applyFill="1" applyAlignment="1">
      <alignment horizontal="right" wrapText="1"/>
    </xf>
    <xf numFmtId="4" fontId="25" fillId="0" borderId="0" xfId="0" applyNumberFormat="1" applyFont="1" applyFill="1" applyAlignment="1">
      <alignment horizontal="left" vertical="top" wrapText="1"/>
    </xf>
    <xf numFmtId="4" fontId="25" fillId="0" borderId="0" xfId="0" applyNumberFormat="1" applyFont="1" applyFill="1" applyAlignment="1">
      <alignment/>
    </xf>
    <xf numFmtId="4" fontId="25" fillId="0" borderId="0" xfId="86" applyNumberFormat="1" applyFont="1" applyFill="1" applyAlignment="1">
      <alignment horizontal="right" wrapText="1"/>
    </xf>
    <xf numFmtId="4" fontId="37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 horizontal="left"/>
    </xf>
    <xf numFmtId="4" fontId="26" fillId="0" borderId="11" xfId="0" applyNumberFormat="1" applyFont="1" applyBorder="1" applyAlignment="1">
      <alignment/>
    </xf>
    <xf numFmtId="4" fontId="26" fillId="0" borderId="0" xfId="0" applyNumberFormat="1" applyFont="1" applyAlignment="1">
      <alignment horizontal="justify" wrapText="1"/>
    </xf>
    <xf numFmtId="4" fontId="25" fillId="0" borderId="0" xfId="86" applyNumberFormat="1" applyFont="1" applyAlignment="1">
      <alignment horizontal="right" wrapText="1"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center"/>
    </xf>
    <xf numFmtId="4" fontId="25" fillId="0" borderId="0" xfId="0" applyNumberFormat="1" applyFont="1" applyFill="1" applyAlignment="1">
      <alignment horizontal="center"/>
    </xf>
    <xf numFmtId="4" fontId="26" fillId="0" borderId="0" xfId="0" applyNumberFormat="1" applyFont="1" applyBorder="1" applyAlignment="1">
      <alignment wrapText="1"/>
    </xf>
    <xf numFmtId="4" fontId="25" fillId="0" borderId="0" xfId="0" applyNumberFormat="1" applyFont="1" applyAlignment="1">
      <alignment horizontal="justify" vertical="top"/>
    </xf>
    <xf numFmtId="4" fontId="26" fillId="0" borderId="0" xfId="0" applyNumberFormat="1" applyFont="1" applyBorder="1" applyAlignment="1">
      <alignment horizontal="right" wrapText="1"/>
    </xf>
    <xf numFmtId="4" fontId="52" fillId="0" borderId="0" xfId="0" applyNumberFormat="1" applyFont="1" applyAlignment="1">
      <alignment vertical="center" wrapText="1"/>
    </xf>
    <xf numFmtId="4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25" fillId="0" borderId="0" xfId="0" applyNumberFormat="1" applyFont="1" applyAlignment="1">
      <alignment horizontal="right" wrapText="1"/>
    </xf>
    <xf numFmtId="4" fontId="52" fillId="0" borderId="0" xfId="0" applyNumberFormat="1" applyFont="1" applyAlignment="1">
      <alignment horizontal="right" wrapText="1"/>
    </xf>
    <xf numFmtId="4" fontId="25" fillId="0" borderId="0" xfId="72" applyNumberFormat="1" applyFont="1" applyAlignment="1">
      <alignment vertical="top" wrapText="1"/>
      <protection/>
    </xf>
    <xf numFmtId="4" fontId="52" fillId="0" borderId="0" xfId="0" applyNumberFormat="1" applyFont="1" applyBorder="1" applyAlignment="1">
      <alignment horizontal="right"/>
    </xf>
    <xf numFmtId="4" fontId="26" fillId="0" borderId="0" xfId="0" applyNumberFormat="1" applyFont="1" applyAlignment="1">
      <alignment horizontal="left"/>
    </xf>
    <xf numFmtId="4" fontId="52" fillId="0" borderId="0" xfId="0" applyNumberFormat="1" applyFont="1" applyAlignment="1">
      <alignment horizontal="justify" vertical="justify" wrapText="1"/>
    </xf>
    <xf numFmtId="4" fontId="53" fillId="0" borderId="10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horizontal="right"/>
    </xf>
    <xf numFmtId="4" fontId="53" fillId="0" borderId="12" xfId="0" applyNumberFormat="1" applyFont="1" applyBorder="1" applyAlignment="1">
      <alignment horizontal="right"/>
    </xf>
    <xf numFmtId="4" fontId="52" fillId="0" borderId="0" xfId="0" applyNumberFormat="1" applyFont="1" applyAlignment="1">
      <alignment/>
    </xf>
    <xf numFmtId="4" fontId="52" fillId="0" borderId="0" xfId="0" applyNumberFormat="1" applyFont="1" applyAlignment="1">
      <alignment horizontal="justify" vertical="justify"/>
    </xf>
    <xf numFmtId="4" fontId="25" fillId="0" borderId="0" xfId="72" applyNumberFormat="1" applyFont="1" applyAlignment="1">
      <alignment horizontal="justify" vertical="justify" wrapText="1"/>
      <protection/>
    </xf>
    <xf numFmtId="4" fontId="26" fillId="0" borderId="15" xfId="0" applyNumberFormat="1" applyFont="1" applyFill="1" applyBorder="1" applyAlignment="1">
      <alignment/>
    </xf>
    <xf numFmtId="4" fontId="53" fillId="0" borderId="0" xfId="0" applyNumberFormat="1" applyFont="1" applyAlignment="1">
      <alignment horizontal="right"/>
    </xf>
    <xf numFmtId="4" fontId="25" fillId="0" borderId="0" xfId="68" applyNumberFormat="1" applyFont="1" applyBorder="1" applyAlignment="1">
      <alignment horizontal="right"/>
      <protection/>
    </xf>
    <xf numFmtId="4" fontId="41" fillId="0" borderId="0" xfId="68" applyNumberFormat="1" applyFont="1" applyBorder="1" applyAlignment="1">
      <alignment horizontal="justify" vertical="top" wrapText="1"/>
      <protection/>
    </xf>
    <xf numFmtId="4" fontId="25" fillId="0" borderId="0" xfId="68" applyNumberFormat="1" applyFont="1" applyBorder="1" applyAlignment="1">
      <alignment horizontal="center"/>
      <protection/>
    </xf>
    <xf numFmtId="4" fontId="25" fillId="0" borderId="0" xfId="68" applyNumberFormat="1" applyFont="1" applyAlignment="1">
      <alignment horizontal="justify" vertical="top" wrapText="1"/>
      <protection/>
    </xf>
    <xf numFmtId="4" fontId="26" fillId="0" borderId="0" xfId="0" applyNumberFormat="1" applyFont="1" applyFill="1" applyAlignment="1">
      <alignment vertical="top"/>
    </xf>
    <xf numFmtId="4" fontId="26" fillId="0" borderId="0" xfId="73" applyNumberFormat="1" applyFont="1" applyFill="1" applyBorder="1" applyAlignment="1">
      <alignment horizontal="justify" vertical="top" wrapText="1"/>
    </xf>
    <xf numFmtId="4" fontId="25" fillId="0" borderId="0" xfId="73" applyNumberFormat="1" applyFont="1" applyBorder="1" applyAlignment="1" applyProtection="1">
      <alignment horizontal="justify" vertical="top" wrapText="1"/>
      <protection locked="0"/>
    </xf>
    <xf numFmtId="4" fontId="25" fillId="0" borderId="0" xfId="0" applyNumberFormat="1" applyFont="1" applyBorder="1" applyAlignment="1">
      <alignment horizontal="center"/>
    </xf>
    <xf numFmtId="4" fontId="25" fillId="0" borderId="0" xfId="73" applyNumberFormat="1" applyFont="1" applyBorder="1" applyAlignment="1">
      <alignment vertical="justify" wrapText="1"/>
    </xf>
    <xf numFmtId="4" fontId="25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 horizontal="right"/>
    </xf>
    <xf numFmtId="4" fontId="25" fillId="0" borderId="0" xfId="73" applyNumberFormat="1" applyFont="1" applyFill="1" applyBorder="1" applyAlignment="1">
      <alignment vertical="justify" wrapText="1"/>
    </xf>
    <xf numFmtId="4" fontId="25" fillId="0" borderId="16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justify" vertical="top" wrapText="1"/>
    </xf>
    <xf numFmtId="4" fontId="25" fillId="0" borderId="16" xfId="74" applyNumberFormat="1" applyFont="1" applyBorder="1" applyAlignment="1">
      <alignment/>
    </xf>
    <xf numFmtId="4" fontId="25" fillId="0" borderId="16" xfId="73" applyNumberFormat="1" applyFont="1" applyBorder="1" applyAlignment="1">
      <alignment/>
    </xf>
    <xf numFmtId="4" fontId="25" fillId="0" borderId="0" xfId="74" applyNumberFormat="1" applyFont="1" applyBorder="1" applyAlignment="1">
      <alignment/>
    </xf>
    <xf numFmtId="4" fontId="25" fillId="0" borderId="0" xfId="73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0" xfId="73" applyNumberFormat="1" applyFont="1" applyBorder="1" applyAlignment="1">
      <alignment horizontal="right"/>
    </xf>
    <xf numFmtId="4" fontId="43" fillId="0" borderId="0" xfId="73" applyNumberFormat="1" applyFont="1" applyFill="1" applyBorder="1" applyAlignment="1">
      <alignment vertical="justify" wrapText="1"/>
    </xf>
    <xf numFmtId="4" fontId="25" fillId="0" borderId="0" xfId="74" applyNumberFormat="1" applyFont="1" applyAlignment="1">
      <alignment horizontal="justify" vertical="top" wrapText="1"/>
    </xf>
    <xf numFmtId="4" fontId="25" fillId="0" borderId="16" xfId="74" applyNumberFormat="1" applyFont="1" applyBorder="1" applyAlignment="1">
      <alignment horizontal="center"/>
    </xf>
    <xf numFmtId="4" fontId="25" fillId="0" borderId="0" xfId="74" applyNumberFormat="1" applyFont="1" applyBorder="1" applyAlignment="1">
      <alignment horizontal="center"/>
    </xf>
    <xf numFmtId="4" fontId="25" fillId="0" borderId="0" xfId="73" applyNumberFormat="1" applyFont="1" applyBorder="1" applyAlignment="1">
      <alignment horizontal="center"/>
    </xf>
    <xf numFmtId="4" fontId="25" fillId="0" borderId="0" xfId="73" applyNumberFormat="1" applyFont="1" applyAlignment="1">
      <alignment vertical="justify" wrapText="1"/>
    </xf>
    <xf numFmtId="4" fontId="25" fillId="0" borderId="16" xfId="73" applyNumberFormat="1" applyFont="1" applyBorder="1" applyAlignment="1">
      <alignment horizontal="center"/>
    </xf>
    <xf numFmtId="4" fontId="25" fillId="0" borderId="18" xfId="73" applyNumberFormat="1" applyFont="1" applyBorder="1" applyAlignment="1">
      <alignment horizontal="center"/>
    </xf>
    <xf numFmtId="4" fontId="25" fillId="0" borderId="0" xfId="73" applyNumberFormat="1" applyFont="1" applyAlignment="1">
      <alignment horizontal="justify" vertical="top" wrapText="1"/>
    </xf>
    <xf numFmtId="4" fontId="43" fillId="0" borderId="0" xfId="73" applyNumberFormat="1" applyFont="1" applyFill="1" applyBorder="1" applyAlignment="1">
      <alignment horizontal="justify" vertical="top" wrapText="1"/>
    </xf>
    <xf numFmtId="4" fontId="25" fillId="0" borderId="0" xfId="74" applyNumberFormat="1" applyFont="1" applyAlignment="1">
      <alignment horizontal="center"/>
    </xf>
    <xf numFmtId="4" fontId="25" fillId="0" borderId="0" xfId="73" applyNumberFormat="1" applyFont="1" applyAlignment="1">
      <alignment horizontal="left" vertical="top" wrapText="1"/>
    </xf>
    <xf numFmtId="4" fontId="25" fillId="0" borderId="16" xfId="0" applyNumberFormat="1" applyFont="1" applyBorder="1" applyAlignment="1">
      <alignment/>
    </xf>
    <xf numFmtId="4" fontId="26" fillId="0" borderId="0" xfId="0" applyNumberFormat="1" applyFont="1" applyFill="1" applyAlignment="1">
      <alignment vertical="top" wrapText="1"/>
    </xf>
    <xf numFmtId="4" fontId="26" fillId="0" borderId="0" xfId="0" applyNumberFormat="1" applyFont="1" applyFill="1" applyAlignment="1">
      <alignment horizontal="center"/>
    </xf>
    <xf numFmtId="4" fontId="26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6" fillId="0" borderId="0" xfId="0" applyNumberFormat="1" applyFont="1" applyFill="1" applyAlignment="1">
      <alignment horizontal="justify" vertical="top" wrapText="1"/>
    </xf>
    <xf numFmtId="4" fontId="25" fillId="0" borderId="16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vertical="top" wrapText="1"/>
    </xf>
    <xf numFmtId="4" fontId="25" fillId="0" borderId="11" xfId="0" applyNumberFormat="1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/>
    </xf>
    <xf numFmtId="4" fontId="25" fillId="0" borderId="16" xfId="73" applyNumberFormat="1" applyFont="1" applyBorder="1" applyAlignment="1">
      <alignment horizontal="right"/>
    </xf>
    <xf numFmtId="4" fontId="26" fillId="0" borderId="0" xfId="0" applyNumberFormat="1" applyFont="1" applyAlignment="1">
      <alignment horizontal="justify" vertical="top" wrapText="1"/>
    </xf>
    <xf numFmtId="4" fontId="25" fillId="0" borderId="0" xfId="0" applyNumberFormat="1" applyFont="1" applyBorder="1" applyAlignment="1">
      <alignment horizontal="justify" vertical="top"/>
    </xf>
    <xf numFmtId="4" fontId="26" fillId="0" borderId="11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 horizontal="center"/>
    </xf>
    <xf numFmtId="4" fontId="25" fillId="0" borderId="0" xfId="88" applyNumberFormat="1" applyFont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0" xfId="73" applyNumberFormat="1" applyFont="1" applyAlignment="1">
      <alignment horizontal="right"/>
    </xf>
    <xf numFmtId="4" fontId="25" fillId="0" borderId="0" xfId="73" applyNumberFormat="1" applyFont="1" applyAlignment="1">
      <alignment/>
    </xf>
    <xf numFmtId="4" fontId="46" fillId="0" borderId="0" xfId="0" applyNumberFormat="1" applyFont="1" applyFill="1" applyBorder="1" applyAlignment="1">
      <alignment/>
    </xf>
    <xf numFmtId="4" fontId="25" fillId="0" borderId="0" xfId="73" applyNumberFormat="1" applyFont="1" applyFill="1" applyBorder="1" applyAlignment="1">
      <alignment horizontal="right"/>
    </xf>
    <xf numFmtId="4" fontId="25" fillId="0" borderId="0" xfId="73" applyNumberFormat="1" applyFont="1" applyFill="1" applyBorder="1" applyAlignment="1">
      <alignment horizontal="right" vertical="justify"/>
    </xf>
    <xf numFmtId="4" fontId="26" fillId="0" borderId="0" xfId="0" applyNumberFormat="1" applyFont="1" applyFill="1" applyBorder="1" applyAlignment="1">
      <alignment vertical="justify" wrapText="1"/>
    </xf>
    <xf numFmtId="4" fontId="47" fillId="0" borderId="0" xfId="73" applyNumberFormat="1" applyFont="1" applyBorder="1" applyAlignment="1">
      <alignment horizontal="justify" vertical="top" wrapText="1"/>
    </xf>
    <xf numFmtId="4" fontId="45" fillId="0" borderId="0" xfId="0" applyNumberFormat="1" applyFont="1" applyFill="1" applyBorder="1" applyAlignment="1">
      <alignment vertical="justify" wrapText="1"/>
    </xf>
    <xf numFmtId="4" fontId="46" fillId="0" borderId="0" xfId="0" applyNumberFormat="1" applyFont="1" applyFill="1" applyBorder="1" applyAlignment="1">
      <alignment horizontal="center"/>
    </xf>
    <xf numFmtId="4" fontId="25" fillId="0" borderId="0" xfId="73" applyNumberFormat="1" applyFont="1" applyFill="1" applyBorder="1" applyAlignment="1">
      <alignment horizontal="center"/>
    </xf>
    <xf numFmtId="4" fontId="44" fillId="0" borderId="0" xfId="73" applyNumberFormat="1" applyFont="1" applyBorder="1" applyAlignment="1">
      <alignment horizontal="justify" vertical="top" wrapText="1"/>
    </xf>
    <xf numFmtId="4" fontId="25" fillId="0" borderId="0" xfId="73" applyNumberFormat="1" applyFont="1" applyAlignment="1">
      <alignment horizontal="left" vertical="justify" wrapText="1"/>
    </xf>
    <xf numFmtId="4" fontId="25" fillId="0" borderId="0" xfId="73" applyNumberFormat="1" applyFont="1" applyFill="1" applyAlignment="1">
      <alignment horizontal="right"/>
    </xf>
    <xf numFmtId="4" fontId="25" fillId="0" borderId="0" xfId="73" applyNumberFormat="1" applyFont="1" applyAlignment="1">
      <alignment horizontal="center"/>
    </xf>
    <xf numFmtId="4" fontId="25" fillId="0" borderId="16" xfId="73" applyNumberFormat="1" applyFont="1" applyFill="1" applyBorder="1" applyAlignment="1">
      <alignment horizontal="center"/>
    </xf>
    <xf numFmtId="4" fontId="26" fillId="0" borderId="0" xfId="73" applyNumberFormat="1" applyFont="1" applyFill="1" applyAlignment="1">
      <alignment horizontal="justify" vertical="top" wrapText="1"/>
    </xf>
    <xf numFmtId="4" fontId="25" fillId="0" borderId="0" xfId="73" applyNumberFormat="1" applyFont="1" applyFill="1" applyAlignment="1">
      <alignment horizontal="center"/>
    </xf>
    <xf numFmtId="4" fontId="26" fillId="0" borderId="0" xfId="73" applyNumberFormat="1" applyFont="1" applyAlignment="1">
      <alignment horizontal="justify" vertical="top" wrapText="1"/>
    </xf>
    <xf numFmtId="4" fontId="26" fillId="0" borderId="0" xfId="0" applyNumberFormat="1" applyFont="1" applyAlignment="1">
      <alignment/>
    </xf>
    <xf numFmtId="4" fontId="26" fillId="0" borderId="19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21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4" fontId="26" fillId="0" borderId="23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4" fontId="26" fillId="0" borderId="25" xfId="0" applyNumberFormat="1" applyFont="1" applyBorder="1" applyAlignment="1">
      <alignment/>
    </xf>
    <xf numFmtId="4" fontId="26" fillId="0" borderId="26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5" fillId="0" borderId="0" xfId="73" applyNumberFormat="1" applyFont="1" applyBorder="1" applyAlignment="1" quotePrefix="1">
      <alignment vertical="justify" wrapText="1"/>
    </xf>
    <xf numFmtId="4" fontId="25" fillId="0" borderId="0" xfId="73" applyNumberFormat="1" applyFont="1" applyFill="1" applyBorder="1" applyAlignment="1" quotePrefix="1">
      <alignment vertical="justify" wrapText="1"/>
    </xf>
    <xf numFmtId="3" fontId="25" fillId="0" borderId="16" xfId="0" applyNumberFormat="1" applyFont="1" applyBorder="1" applyAlignment="1">
      <alignment horizontal="center"/>
    </xf>
    <xf numFmtId="4" fontId="25" fillId="0" borderId="27" xfId="73" applyNumberFormat="1" applyFont="1" applyBorder="1" applyAlignment="1">
      <alignment vertical="justify" wrapText="1"/>
    </xf>
    <xf numFmtId="4" fontId="25" fillId="0" borderId="28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right"/>
    </xf>
    <xf numFmtId="4" fontId="25" fillId="0" borderId="0" xfId="74" applyNumberFormat="1" applyFont="1" applyAlignment="1" quotePrefix="1">
      <alignment horizontal="justify" vertical="top" wrapText="1"/>
    </xf>
    <xf numFmtId="167" fontId="25" fillId="0" borderId="16" xfId="74" applyNumberFormat="1" applyFont="1" applyBorder="1" applyAlignment="1">
      <alignment horizontal="center"/>
    </xf>
    <xf numFmtId="4" fontId="25" fillId="0" borderId="16" xfId="0" applyNumberFormat="1" applyFont="1" applyFill="1" applyBorder="1" applyAlignment="1">
      <alignment/>
    </xf>
    <xf numFmtId="167" fontId="25" fillId="0" borderId="0" xfId="74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4" fontId="25" fillId="0" borderId="0" xfId="73" applyNumberFormat="1" applyFont="1" applyAlignment="1" quotePrefix="1">
      <alignment vertical="justify" wrapText="1"/>
    </xf>
    <xf numFmtId="167" fontId="25" fillId="0" borderId="16" xfId="0" applyNumberFormat="1" applyFont="1" applyBorder="1" applyAlignment="1">
      <alignment horizontal="center"/>
    </xf>
    <xf numFmtId="4" fontId="25" fillId="0" borderId="0" xfId="73" applyNumberFormat="1" applyFont="1" applyAlignment="1" quotePrefix="1">
      <alignment horizontal="justify" vertical="top" wrapText="1"/>
    </xf>
    <xf numFmtId="167" fontId="25" fillId="0" borderId="18" xfId="0" applyNumberFormat="1" applyFont="1" applyBorder="1" applyAlignment="1">
      <alignment horizontal="center"/>
    </xf>
    <xf numFmtId="3" fontId="25" fillId="0" borderId="16" xfId="74" applyNumberFormat="1" applyFont="1" applyBorder="1" applyAlignment="1">
      <alignment horizontal="center"/>
    </xf>
    <xf numFmtId="3" fontId="25" fillId="0" borderId="16" xfId="73" applyNumberFormat="1" applyFont="1" applyBorder="1" applyAlignment="1">
      <alignment horizontal="center"/>
    </xf>
    <xf numFmtId="3" fontId="25" fillId="0" borderId="18" xfId="73" applyNumberFormat="1" applyFont="1" applyBorder="1" applyAlignment="1">
      <alignment horizontal="center"/>
    </xf>
    <xf numFmtId="4" fontId="25" fillId="0" borderId="0" xfId="73" applyNumberFormat="1" applyFont="1" applyBorder="1" applyAlignment="1">
      <alignment horizontal="justify" vertical="top" wrapText="1"/>
    </xf>
    <xf numFmtId="3" fontId="25" fillId="0" borderId="0" xfId="73" applyNumberFormat="1" applyFont="1" applyBorder="1" applyAlignment="1">
      <alignment horizontal="center"/>
    </xf>
    <xf numFmtId="4" fontId="26" fillId="0" borderId="10" xfId="0" applyNumberFormat="1" applyFont="1" applyFill="1" applyBorder="1" applyAlignment="1">
      <alignment vertical="top"/>
    </xf>
    <xf numFmtId="4" fontId="25" fillId="0" borderId="0" xfId="0" applyNumberFormat="1" applyFont="1" applyFill="1" applyAlignment="1" quotePrefix="1">
      <alignment horizontal="justify" vertical="top" wrapText="1"/>
    </xf>
    <xf numFmtId="3" fontId="25" fillId="0" borderId="16" xfId="0" applyNumberFormat="1" applyFont="1" applyFill="1" applyBorder="1" applyAlignment="1">
      <alignment horizontal="center"/>
    </xf>
    <xf numFmtId="167" fontId="25" fillId="0" borderId="29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4" fontId="25" fillId="0" borderId="0" xfId="0" applyNumberFormat="1" applyFont="1" applyAlignment="1" quotePrefix="1">
      <alignment horizontal="justify" vertical="top" wrapText="1"/>
    </xf>
    <xf numFmtId="3" fontId="25" fillId="0" borderId="0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justify" vertical="top" wrapText="1"/>
    </xf>
    <xf numFmtId="4" fontId="25" fillId="0" borderId="0" xfId="0" applyNumberFormat="1" applyFont="1" applyFill="1" applyBorder="1" applyAlignment="1">
      <alignment horizontal="left"/>
    </xf>
    <xf numFmtId="3" fontId="2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4" fontId="25" fillId="0" borderId="0" xfId="73" applyNumberFormat="1" applyFont="1" applyFill="1" applyAlignment="1">
      <alignment horizontal="justify" vertical="top" wrapText="1"/>
    </xf>
    <xf numFmtId="4" fontId="25" fillId="0" borderId="0" xfId="73" applyNumberFormat="1" applyFont="1" applyFill="1" applyBorder="1" applyAlignment="1">
      <alignment horizontal="justify" vertical="top" wrapText="1"/>
    </xf>
    <xf numFmtId="4" fontId="30" fillId="0" borderId="0" xfId="73" applyNumberFormat="1" applyFont="1" applyFill="1" applyBorder="1" applyAlignment="1">
      <alignment horizontal="center" vertical="top" wrapText="1"/>
    </xf>
    <xf numFmtId="4" fontId="25" fillId="0" borderId="0" xfId="73" applyNumberFormat="1" applyFont="1" applyFill="1" applyAlignment="1" quotePrefix="1">
      <alignment horizontal="justify"/>
    </xf>
    <xf numFmtId="4" fontId="25" fillId="0" borderId="0" xfId="0" applyNumberFormat="1" applyFont="1" applyFill="1" applyBorder="1" applyAlignment="1" quotePrefix="1">
      <alignment vertical="center" wrapText="1"/>
    </xf>
    <xf numFmtId="3" fontId="25" fillId="0" borderId="18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vertical="top"/>
    </xf>
    <xf numFmtId="4" fontId="25" fillId="0" borderId="0" xfId="68" applyNumberFormat="1" applyFont="1" applyAlignment="1">
      <alignment horizontal="justify"/>
      <protection/>
    </xf>
    <xf numFmtId="4" fontId="25" fillId="0" borderId="0" xfId="68" applyNumberFormat="1" applyFont="1" applyAlignment="1">
      <alignment horizontal="right"/>
      <protection/>
    </xf>
    <xf numFmtId="4" fontId="38" fillId="0" borderId="0" xfId="69" applyNumberFormat="1" applyFont="1" applyFill="1" applyBorder="1" applyAlignment="1">
      <alignment horizontal="right"/>
      <protection/>
    </xf>
    <xf numFmtId="4" fontId="25" fillId="0" borderId="0" xfId="68" applyNumberFormat="1" applyFont="1" applyAlignment="1">
      <alignment horizontal="center"/>
      <protection/>
    </xf>
    <xf numFmtId="4" fontId="25" fillId="0" borderId="0" xfId="0" applyNumberFormat="1" applyFont="1" applyAlignment="1">
      <alignment horizontal="left"/>
    </xf>
    <xf numFmtId="4" fontId="49" fillId="0" borderId="0" xfId="0" applyNumberFormat="1" applyFont="1" applyAlignment="1">
      <alignment/>
    </xf>
    <xf numFmtId="4" fontId="48" fillId="0" borderId="0" xfId="0" applyNumberFormat="1" applyFont="1" applyAlignment="1">
      <alignment horizontal="center" vertical="justify"/>
    </xf>
    <xf numFmtId="4" fontId="26" fillId="0" borderId="0" xfId="0" applyNumberFormat="1" applyFont="1" applyAlignment="1">
      <alignment horizontal="center"/>
    </xf>
    <xf numFmtId="4" fontId="26" fillId="0" borderId="15" xfId="0" applyNumberFormat="1" applyFont="1" applyFill="1" applyBorder="1" applyAlignment="1">
      <alignment horizontal="left"/>
    </xf>
    <xf numFmtId="4" fontId="26" fillId="0" borderId="13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left" vertical="top" wrapText="1"/>
    </xf>
    <xf numFmtId="4" fontId="26" fillId="0" borderId="11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left" wrapText="1"/>
    </xf>
    <xf numFmtId="4" fontId="26" fillId="0" borderId="11" xfId="0" applyNumberFormat="1" applyFont="1" applyBorder="1" applyAlignment="1">
      <alignment horizontal="left" wrapText="1"/>
    </xf>
    <xf numFmtId="4" fontId="26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horizontal="center"/>
    </xf>
    <xf numFmtId="4" fontId="28" fillId="0" borderId="10" xfId="0" applyNumberFormat="1" applyFont="1" applyFill="1" applyBorder="1" applyAlignment="1">
      <alignment horizontal="center" vertical="justify"/>
    </xf>
    <xf numFmtId="4" fontId="29" fillId="0" borderId="11" xfId="0" applyNumberFormat="1" applyFont="1" applyBorder="1" applyAlignment="1">
      <alignment horizontal="center" vertical="justify"/>
    </xf>
    <xf numFmtId="4" fontId="29" fillId="0" borderId="12" xfId="0" applyNumberFormat="1" applyFont="1" applyBorder="1" applyAlignment="1">
      <alignment horizontal="center" vertical="justify"/>
    </xf>
    <xf numFmtId="4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" fontId="20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left"/>
    </xf>
    <xf numFmtId="4" fontId="25" fillId="0" borderId="11" xfId="0" applyNumberFormat="1" applyFont="1" applyBorder="1" applyAlignment="1">
      <alignment horizontal="left"/>
    </xf>
  </cellXfs>
  <cellStyles count="76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Isticanje1" xfId="39"/>
    <cellStyle name="60% - Isticanje2" xfId="40"/>
    <cellStyle name="60% - Isticanje3" xfId="41"/>
    <cellStyle name="60% - Isticanje4" xfId="42"/>
    <cellStyle name="60% - Isticanje5" xfId="43"/>
    <cellStyle name="60% - Isticanje6" xfId="44"/>
    <cellStyle name="Bilješka" xfId="45"/>
    <cellStyle name="Comma 2" xfId="46"/>
    <cellStyle name="Comma 3" xfId="47"/>
    <cellStyle name="Comma 3 2" xfId="48"/>
    <cellStyle name="Currency 2" xfId="49"/>
    <cellStyle name="Currency 2 2" xfId="50"/>
    <cellStyle name="Currency 3" xfId="51"/>
    <cellStyle name="Dobro" xfId="52"/>
    <cellStyle name="Isticanje1" xfId="53"/>
    <cellStyle name="Isticanje2" xfId="54"/>
    <cellStyle name="Isticanje3" xfId="55"/>
    <cellStyle name="Isticanje4" xfId="56"/>
    <cellStyle name="Isticanje5" xfId="57"/>
    <cellStyle name="Isticanje6" xfId="58"/>
    <cellStyle name="Izlaz" xfId="59"/>
    <cellStyle name="Izračun" xfId="60"/>
    <cellStyle name="Loše" xfId="61"/>
    <cellStyle name="Naslov" xfId="62"/>
    <cellStyle name="Naslov 1" xfId="63"/>
    <cellStyle name="Naslov 2" xfId="64"/>
    <cellStyle name="Naslov 3" xfId="65"/>
    <cellStyle name="Naslov 4" xfId="66"/>
    <cellStyle name="Neutralno" xfId="67"/>
    <cellStyle name="Normal 2" xfId="68"/>
    <cellStyle name="Normal 4" xfId="69"/>
    <cellStyle name="Normal 62" xfId="70"/>
    <cellStyle name="Normal 62 2" xfId="71"/>
    <cellStyle name="Normal_Marcius_radna_A" xfId="72"/>
    <cellStyle name="Normal_Okončana.sit-troškovnik" xfId="73"/>
    <cellStyle name="Normal_Okončana.sit-troškovnik_Sheet1_1" xfId="74"/>
    <cellStyle name="Note 2" xfId="75"/>
    <cellStyle name="Note 3" xfId="76"/>
    <cellStyle name="Note 3 2" xfId="77"/>
    <cellStyle name="Percent" xfId="78"/>
    <cellStyle name="Povezana ćelija" xfId="79"/>
    <cellStyle name="Provjera ćelije" xfId="80"/>
    <cellStyle name="Style 1" xfId="81"/>
    <cellStyle name="Tekst objašnjenja" xfId="82"/>
    <cellStyle name="Tekst upozorenja" xfId="83"/>
    <cellStyle name="Ukupni zbroj" xfId="84"/>
    <cellStyle name="Unos" xfId="85"/>
    <cellStyle name="Currency" xfId="86"/>
    <cellStyle name="Currency [0]" xfId="87"/>
    <cellStyle name="Comma" xfId="88"/>
    <cellStyle name="Comma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19"/>
  <sheetViews>
    <sheetView showZeros="0" tabSelected="1" zoomScalePageLayoutView="0" workbookViewId="0" topLeftCell="A16">
      <selection activeCell="A19" sqref="A19:E19"/>
    </sheetView>
  </sheetViews>
  <sheetFormatPr defaultColWidth="9.140625" defaultRowHeight="12.75"/>
  <cols>
    <col min="1" max="1" width="45.28125" style="2" customWidth="1"/>
    <col min="2" max="2" width="8.8515625" style="2" customWidth="1"/>
    <col min="3" max="3" width="10.28125" style="2" customWidth="1"/>
    <col min="4" max="4" width="12.8515625" style="2" customWidth="1"/>
    <col min="5" max="5" width="13.140625" style="2" customWidth="1"/>
    <col min="6" max="6" width="22.57421875" style="2" hidden="1" customWidth="1"/>
    <col min="7" max="7" width="0.2890625" style="2" customWidth="1"/>
    <col min="8" max="8" width="22.140625" style="2" customWidth="1"/>
    <col min="9" max="9" width="20.57421875" style="2" customWidth="1"/>
    <col min="10" max="10" width="20.140625" style="2" customWidth="1"/>
    <col min="11" max="16384" width="9.140625" style="2" customWidth="1"/>
  </cols>
  <sheetData>
    <row r="1" s="11" customFormat="1" ht="14.25">
      <c r="A1" s="36"/>
    </row>
    <row r="2" s="11" customFormat="1" ht="14.25">
      <c r="A2" s="36"/>
    </row>
    <row r="3" s="11" customFormat="1" ht="14.25">
      <c r="A3" s="36"/>
    </row>
    <row r="4" s="11" customFormat="1" ht="14.25"/>
    <row r="5" s="11" customFormat="1" ht="14.25"/>
    <row r="6" s="11" customFormat="1" ht="14.25"/>
    <row r="7" s="11" customFormat="1" ht="14.25">
      <c r="A7" s="23"/>
    </row>
    <row r="8" ht="15"/>
    <row r="9" ht="15"/>
    <row r="10" ht="15"/>
    <row r="11" ht="15"/>
    <row r="12" ht="15"/>
    <row r="13" s="3" customFormat="1" ht="12.75" customHeight="1"/>
    <row r="14" spans="1:12" s="22" customFormat="1" ht="66.75" customHeight="1">
      <c r="A14" s="262" t="s">
        <v>19</v>
      </c>
      <c r="B14" s="263"/>
      <c r="C14" s="263"/>
      <c r="D14" s="263"/>
      <c r="E14" s="264"/>
      <c r="F14" s="37"/>
      <c r="G14" s="21"/>
      <c r="H14" s="21"/>
      <c r="I14" s="21"/>
      <c r="J14" s="21"/>
      <c r="K14" s="21"/>
      <c r="L14" s="21"/>
    </row>
    <row r="15" ht="15"/>
    <row r="16" ht="15"/>
    <row r="17" s="3" customFormat="1" ht="15"/>
    <row r="18" spans="1:13" ht="16.5" customHeight="1">
      <c r="A18" s="265" t="s">
        <v>9</v>
      </c>
      <c r="B18" s="265"/>
      <c r="C18" s="265"/>
      <c r="D18" s="265"/>
      <c r="E18" s="265"/>
      <c r="F18" s="266"/>
      <c r="H18" s="8"/>
      <c r="I18" s="8"/>
      <c r="J18" s="8"/>
      <c r="K18" s="8"/>
      <c r="L18" s="8"/>
      <c r="M18" s="6"/>
    </row>
    <row r="19" spans="1:13" ht="15">
      <c r="A19" s="268" t="s">
        <v>466</v>
      </c>
      <c r="B19" s="269"/>
      <c r="C19" s="269"/>
      <c r="D19" s="269"/>
      <c r="E19" s="269"/>
      <c r="F19" s="8"/>
      <c r="G19" s="8"/>
      <c r="H19" s="8"/>
      <c r="I19" s="8"/>
      <c r="J19" s="8"/>
      <c r="K19" s="8"/>
      <c r="L19" s="8"/>
      <c r="M19" s="6"/>
    </row>
    <row r="20" spans="1:13" s="3" customFormat="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</row>
    <row r="21" spans="1:13" ht="15">
      <c r="A21" s="265" t="s">
        <v>10</v>
      </c>
      <c r="B21" s="265"/>
      <c r="C21" s="265"/>
      <c r="D21" s="265"/>
      <c r="E21" s="265"/>
      <c r="H21" s="8"/>
      <c r="I21" s="8"/>
      <c r="J21" s="8"/>
      <c r="K21" s="8"/>
      <c r="L21" s="8"/>
      <c r="M21" s="6"/>
    </row>
    <row r="22" spans="1:1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"/>
    </row>
    <row r="23" spans="1:13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"/>
    </row>
    <row r="24" spans="1:13" ht="15">
      <c r="A24" s="265"/>
      <c r="B24" s="265"/>
      <c r="C24" s="265"/>
      <c r="D24" s="265"/>
      <c r="E24" s="265"/>
      <c r="F24" s="266"/>
      <c r="G24" s="266"/>
      <c r="H24" s="8"/>
      <c r="I24" s="8"/>
      <c r="J24" s="8"/>
      <c r="K24" s="8"/>
      <c r="L24" s="8"/>
      <c r="M24" s="6"/>
    </row>
    <row r="25" ht="15"/>
    <row r="26" ht="15"/>
    <row r="27" ht="15"/>
    <row r="28" ht="15"/>
    <row r="29" ht="15"/>
    <row r="30" ht="15"/>
    <row r="31" ht="15"/>
    <row r="32" ht="15">
      <c r="A32" s="11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spans="3:5" ht="15">
      <c r="C44" s="11"/>
      <c r="D44" s="11"/>
      <c r="E44" s="11"/>
    </row>
    <row r="45" ht="15"/>
    <row r="46" ht="15"/>
    <row r="47" ht="15"/>
    <row r="48" ht="15"/>
    <row r="49" spans="1:6" ht="15">
      <c r="A49" s="261" t="s">
        <v>0</v>
      </c>
      <c r="B49" s="261"/>
      <c r="C49" s="261"/>
      <c r="D49" s="261"/>
      <c r="E49" s="261"/>
      <c r="F49" s="4"/>
    </row>
    <row r="50" spans="1:6" s="3" customFormat="1" ht="15">
      <c r="A50" s="261" t="s">
        <v>16</v>
      </c>
      <c r="B50" s="261"/>
      <c r="C50" s="261"/>
      <c r="D50" s="261"/>
      <c r="E50" s="261"/>
      <c r="F50" s="4"/>
    </row>
    <row r="51" spans="1:5" ht="15">
      <c r="A51" s="261" t="s">
        <v>20</v>
      </c>
      <c r="B51" s="267"/>
      <c r="C51" s="267"/>
      <c r="D51" s="267"/>
      <c r="E51" s="267"/>
    </row>
    <row r="52" spans="1:5" ht="16.5" customHeight="1">
      <c r="A52" s="4"/>
      <c r="B52" s="38"/>
      <c r="C52" s="38"/>
      <c r="D52" s="38"/>
      <c r="E52" s="38"/>
    </row>
    <row r="53" spans="1:5" ht="15">
      <c r="A53" s="261" t="s">
        <v>22</v>
      </c>
      <c r="B53" s="261"/>
      <c r="C53" s="261"/>
      <c r="D53" s="261"/>
      <c r="E53" s="261"/>
    </row>
    <row r="54" spans="1:5" ht="15">
      <c r="A54" s="4"/>
      <c r="B54" s="38"/>
      <c r="C54" s="38"/>
      <c r="D54" s="38"/>
      <c r="E54" s="38"/>
    </row>
    <row r="55" spans="1:5" s="10" customFormat="1" ht="12.75">
      <c r="A55" s="9"/>
      <c r="B55" s="18" t="s">
        <v>3</v>
      </c>
      <c r="C55" s="19" t="s">
        <v>4</v>
      </c>
      <c r="D55" s="19" t="s">
        <v>5</v>
      </c>
      <c r="E55" s="20" t="s">
        <v>6</v>
      </c>
    </row>
    <row r="56" spans="1:5" s="11" customFormat="1" ht="14.25">
      <c r="A56" s="12"/>
      <c r="B56" s="13"/>
      <c r="C56" s="14"/>
      <c r="D56" s="14"/>
      <c r="E56" s="14"/>
    </row>
    <row r="57" ht="15">
      <c r="A57" s="28" t="s">
        <v>11</v>
      </c>
    </row>
    <row r="58" s="11" customFormat="1" ht="14.25">
      <c r="A58" s="28"/>
    </row>
    <row r="59" spans="1:5" s="11" customFormat="1" ht="28.5">
      <c r="A59" s="45" t="s">
        <v>37</v>
      </c>
      <c r="B59" s="46"/>
      <c r="C59" s="35"/>
      <c r="D59" s="35">
        <v>0</v>
      </c>
      <c r="E59" s="35"/>
    </row>
    <row r="60" spans="1:5" s="11" customFormat="1" ht="28.5">
      <c r="A60" s="40" t="s">
        <v>23</v>
      </c>
      <c r="B60" s="24" t="s">
        <v>7</v>
      </c>
      <c r="C60" s="44">
        <v>1</v>
      </c>
      <c r="D60" s="27"/>
      <c r="E60" s="44"/>
    </row>
    <row r="61" spans="1:5" s="11" customFormat="1" ht="14.25">
      <c r="A61" s="41"/>
      <c r="B61" s="24"/>
      <c r="C61" s="42"/>
      <c r="D61" s="43"/>
      <c r="E61" s="44"/>
    </row>
    <row r="62" spans="1:5" s="11" customFormat="1" ht="14.25">
      <c r="A62" s="45" t="s">
        <v>38</v>
      </c>
      <c r="B62" s="46"/>
      <c r="C62" s="35"/>
      <c r="D62" s="35"/>
      <c r="E62" s="44"/>
    </row>
    <row r="63" spans="1:5" s="11" customFormat="1" ht="42.75">
      <c r="A63" s="40" t="s">
        <v>24</v>
      </c>
      <c r="B63" s="24" t="s">
        <v>8</v>
      </c>
      <c r="C63" s="44">
        <v>1</v>
      </c>
      <c r="D63" s="27"/>
      <c r="E63" s="44"/>
    </row>
    <row r="64" spans="1:5" s="11" customFormat="1" ht="14.25">
      <c r="A64" s="41"/>
      <c r="B64" s="24"/>
      <c r="C64" s="42"/>
      <c r="D64" s="43"/>
      <c r="E64" s="44"/>
    </row>
    <row r="65" spans="1:5" s="11" customFormat="1" ht="28.5">
      <c r="A65" s="45" t="s">
        <v>39</v>
      </c>
      <c r="B65" s="46"/>
      <c r="C65" s="35"/>
      <c r="D65" s="35"/>
      <c r="E65" s="44"/>
    </row>
    <row r="66" spans="1:5" s="11" customFormat="1" ht="28.5">
      <c r="A66" s="40" t="s">
        <v>25</v>
      </c>
      <c r="B66" s="24" t="s">
        <v>35</v>
      </c>
      <c r="C66" s="44">
        <f>18.44*2</f>
        <v>36.88</v>
      </c>
      <c r="D66" s="27"/>
      <c r="E66" s="44"/>
    </row>
    <row r="67" spans="1:5" s="11" customFormat="1" ht="14.25">
      <c r="A67" s="41"/>
      <c r="B67" s="24"/>
      <c r="C67" s="42"/>
      <c r="D67" s="43"/>
      <c r="E67" s="44"/>
    </row>
    <row r="68" spans="1:5" s="11" customFormat="1" ht="14.25">
      <c r="A68" s="45" t="s">
        <v>40</v>
      </c>
      <c r="B68" s="46"/>
      <c r="C68" s="35"/>
      <c r="D68" s="35"/>
      <c r="E68" s="44"/>
    </row>
    <row r="69" spans="1:5" s="11" customFormat="1" ht="71.25">
      <c r="A69" s="40" t="s">
        <v>26</v>
      </c>
      <c r="B69" s="24" t="s">
        <v>35</v>
      </c>
      <c r="C69" s="44">
        <v>54.5</v>
      </c>
      <c r="D69" s="27"/>
      <c r="E69" s="44"/>
    </row>
    <row r="70" spans="1:5" s="11" customFormat="1" ht="14.25">
      <c r="A70" s="41"/>
      <c r="B70" s="24"/>
      <c r="C70" s="42"/>
      <c r="D70" s="43"/>
      <c r="E70" s="44"/>
    </row>
    <row r="71" spans="1:5" s="11" customFormat="1" ht="14.25">
      <c r="A71" s="45" t="s">
        <v>41</v>
      </c>
      <c r="B71" s="34" t="s">
        <v>27</v>
      </c>
      <c r="C71" s="35"/>
      <c r="D71" s="35"/>
      <c r="E71" s="44"/>
    </row>
    <row r="72" spans="1:5" s="11" customFormat="1" ht="57">
      <c r="A72" s="40" t="s">
        <v>28</v>
      </c>
      <c r="B72" s="24" t="s">
        <v>8</v>
      </c>
      <c r="C72" s="44">
        <v>1</v>
      </c>
      <c r="D72" s="27"/>
      <c r="E72" s="44"/>
    </row>
    <row r="73" spans="1:5" s="11" customFormat="1" ht="14.25">
      <c r="A73" s="40"/>
      <c r="B73" s="24"/>
      <c r="C73" s="44"/>
      <c r="D73" s="27"/>
      <c r="E73" s="44"/>
    </row>
    <row r="74" spans="1:5" s="11" customFormat="1" ht="28.5">
      <c r="A74" s="45" t="s">
        <v>42</v>
      </c>
      <c r="B74" s="34" t="s">
        <v>27</v>
      </c>
      <c r="C74" s="35"/>
      <c r="D74" s="35"/>
      <c r="E74" s="44"/>
    </row>
    <row r="75" spans="1:5" s="11" customFormat="1" ht="42.75">
      <c r="A75" s="40" t="s">
        <v>29</v>
      </c>
      <c r="B75" s="24" t="s">
        <v>35</v>
      </c>
      <c r="C75" s="44">
        <f>18.44*2</f>
        <v>36.88</v>
      </c>
      <c r="D75" s="27"/>
      <c r="E75" s="44"/>
    </row>
    <row r="76" spans="1:5" s="11" customFormat="1" ht="14.25">
      <c r="A76" s="40"/>
      <c r="B76" s="24"/>
      <c r="C76" s="44"/>
      <c r="D76" s="27"/>
      <c r="E76" s="44"/>
    </row>
    <row r="77" spans="1:5" s="11" customFormat="1" ht="28.5">
      <c r="A77" s="45" t="s">
        <v>43</v>
      </c>
      <c r="B77" s="46"/>
      <c r="C77" s="35"/>
      <c r="D77" s="35"/>
      <c r="E77" s="44"/>
    </row>
    <row r="78" spans="1:5" s="11" customFormat="1" ht="15">
      <c r="A78" s="40" t="s">
        <v>30</v>
      </c>
      <c r="B78" s="24" t="s">
        <v>35</v>
      </c>
      <c r="C78" s="44">
        <v>20</v>
      </c>
      <c r="D78" s="27"/>
      <c r="E78" s="44"/>
    </row>
    <row r="79" spans="1:5" s="11" customFormat="1" ht="14.25">
      <c r="A79" s="40"/>
      <c r="B79" s="24"/>
      <c r="C79" s="44"/>
      <c r="D79" s="27"/>
      <c r="E79" s="44">
        <f aca="true" t="shared" si="0" ref="E79:E85">C79*D79</f>
        <v>0</v>
      </c>
    </row>
    <row r="80" spans="1:5" s="11" customFormat="1" ht="28.5">
      <c r="A80" s="45" t="s">
        <v>44</v>
      </c>
      <c r="B80" s="46"/>
      <c r="C80" s="35"/>
      <c r="D80" s="35">
        <v>0</v>
      </c>
      <c r="E80" s="44">
        <f t="shared" si="0"/>
        <v>0</v>
      </c>
    </row>
    <row r="81" spans="1:5" s="11" customFormat="1" ht="28.5">
      <c r="A81" s="40" t="s">
        <v>31</v>
      </c>
      <c r="B81" s="24" t="s">
        <v>35</v>
      </c>
      <c r="C81" s="44">
        <v>25</v>
      </c>
      <c r="D81" s="27"/>
      <c r="E81" s="44"/>
    </row>
    <row r="82" spans="1:5" s="11" customFormat="1" ht="14.25">
      <c r="A82" s="40"/>
      <c r="B82" s="24"/>
      <c r="C82" s="44"/>
      <c r="D82" s="27"/>
      <c r="E82" s="44">
        <f t="shared" si="0"/>
        <v>0</v>
      </c>
    </row>
    <row r="83" spans="1:5" s="10" customFormat="1" ht="12.75">
      <c r="A83" s="9"/>
      <c r="B83" s="18" t="s">
        <v>3</v>
      </c>
      <c r="C83" s="19" t="s">
        <v>4</v>
      </c>
      <c r="D83" s="19" t="s">
        <v>5</v>
      </c>
      <c r="E83" s="20" t="s">
        <v>6</v>
      </c>
    </row>
    <row r="84" spans="1:5" s="11" customFormat="1" ht="14.25">
      <c r="A84" s="40"/>
      <c r="B84" s="24"/>
      <c r="C84" s="44"/>
      <c r="D84" s="27"/>
      <c r="E84" s="44">
        <f t="shared" si="0"/>
        <v>0</v>
      </c>
    </row>
    <row r="85" spans="1:5" s="11" customFormat="1" ht="14.25">
      <c r="A85" s="45" t="s">
        <v>45</v>
      </c>
      <c r="B85" s="46"/>
      <c r="C85" s="35"/>
      <c r="D85" s="35"/>
      <c r="E85" s="44">
        <f t="shared" si="0"/>
        <v>0</v>
      </c>
    </row>
    <row r="86" spans="1:5" s="11" customFormat="1" ht="14.25">
      <c r="A86" s="40" t="s">
        <v>32</v>
      </c>
      <c r="B86" s="24" t="s">
        <v>33</v>
      </c>
      <c r="C86" s="44">
        <v>9000</v>
      </c>
      <c r="D86" s="27"/>
      <c r="E86" s="44"/>
    </row>
    <row r="87" spans="1:5" s="11" customFormat="1" ht="14.25">
      <c r="A87" s="40"/>
      <c r="B87" s="24"/>
      <c r="C87" s="44"/>
      <c r="D87" s="27"/>
      <c r="E87" s="44"/>
    </row>
    <row r="88" spans="1:5" s="11" customFormat="1" ht="28.5">
      <c r="A88" s="47" t="s">
        <v>46</v>
      </c>
      <c r="B88" s="48"/>
      <c r="C88" s="13"/>
      <c r="D88" s="13"/>
      <c r="E88" s="44"/>
    </row>
    <row r="89" spans="1:5" s="11" customFormat="1" ht="15" customHeight="1">
      <c r="A89" s="49" t="s">
        <v>36</v>
      </c>
      <c r="B89" s="48" t="s">
        <v>34</v>
      </c>
      <c r="C89" s="13">
        <v>40</v>
      </c>
      <c r="D89" s="13"/>
      <c r="E89" s="44"/>
    </row>
    <row r="90" spans="1:8" s="11" customFormat="1" ht="14.25">
      <c r="A90" s="29"/>
      <c r="C90" s="30"/>
      <c r="D90" s="30"/>
      <c r="E90" s="44"/>
      <c r="F90" s="30"/>
      <c r="G90" s="30"/>
      <c r="H90" s="30"/>
    </row>
    <row r="91" spans="1:8" s="11" customFormat="1" ht="28.5">
      <c r="A91" s="29" t="s">
        <v>17</v>
      </c>
      <c r="C91" s="30"/>
      <c r="D91" s="30"/>
      <c r="F91" s="30"/>
      <c r="G91" s="30"/>
      <c r="H91" s="30"/>
    </row>
    <row r="92" s="11" customFormat="1" ht="14.25">
      <c r="A92" s="23"/>
    </row>
    <row r="93" spans="1:5" s="11" customFormat="1" ht="14.25">
      <c r="A93" s="31" t="s">
        <v>12</v>
      </c>
      <c r="B93" s="16"/>
      <c r="C93" s="16"/>
      <c r="D93" s="16"/>
      <c r="E93" s="32"/>
    </row>
    <row r="94" spans="1:5" s="11" customFormat="1" ht="14.25">
      <c r="A94" s="25"/>
      <c r="B94" s="27"/>
      <c r="C94" s="27"/>
      <c r="D94" s="27"/>
      <c r="E94" s="15"/>
    </row>
    <row r="95" spans="1:5" s="11" customFormat="1" ht="14.25">
      <c r="A95" s="25"/>
      <c r="B95" s="27"/>
      <c r="C95" s="27"/>
      <c r="D95" s="27"/>
      <c r="E95" s="15"/>
    </row>
    <row r="96" spans="1:5" s="11" customFormat="1" ht="14.25">
      <c r="A96" s="25"/>
      <c r="B96" s="27"/>
      <c r="C96" s="27"/>
      <c r="D96" s="27"/>
      <c r="E96" s="15"/>
    </row>
    <row r="97" ht="15">
      <c r="A97" s="28" t="s">
        <v>47</v>
      </c>
    </row>
    <row r="98" ht="15">
      <c r="A98" s="28"/>
    </row>
    <row r="99" spans="1:2" s="11" customFormat="1" ht="42.75">
      <c r="A99" s="39" t="s">
        <v>50</v>
      </c>
      <c r="B99" s="34"/>
    </row>
    <row r="100" spans="1:5" s="11" customFormat="1" ht="14.25">
      <c r="A100" s="40" t="s">
        <v>52</v>
      </c>
      <c r="B100" s="24" t="s">
        <v>8</v>
      </c>
      <c r="C100" s="27">
        <v>2</v>
      </c>
      <c r="D100" s="27"/>
      <c r="E100" s="27"/>
    </row>
    <row r="101" spans="1:5" s="11" customFormat="1" ht="14.25">
      <c r="A101" s="41"/>
      <c r="B101" s="24"/>
      <c r="C101" s="42"/>
      <c r="D101" s="43"/>
      <c r="E101" s="27"/>
    </row>
    <row r="102" spans="1:5" s="11" customFormat="1" ht="42.75">
      <c r="A102" s="39" t="s">
        <v>51</v>
      </c>
      <c r="B102" s="34"/>
      <c r="E102" s="27"/>
    </row>
    <row r="103" spans="1:5" s="11" customFormat="1" ht="14.25">
      <c r="A103" s="40" t="s">
        <v>49</v>
      </c>
      <c r="B103" s="24" t="s">
        <v>15</v>
      </c>
      <c r="C103" s="27">
        <v>5</v>
      </c>
      <c r="D103" s="27"/>
      <c r="E103" s="27"/>
    </row>
    <row r="104" ht="15">
      <c r="A104" s="28"/>
    </row>
    <row r="105" spans="1:5" s="11" customFormat="1" ht="14.25">
      <c r="A105" s="31" t="s">
        <v>48</v>
      </c>
      <c r="B105" s="16"/>
      <c r="C105" s="16"/>
      <c r="D105" s="16"/>
      <c r="E105" s="32"/>
    </row>
    <row r="106" ht="15">
      <c r="A106" s="28"/>
    </row>
    <row r="107" ht="15">
      <c r="A107" s="28"/>
    </row>
    <row r="108" ht="15">
      <c r="A108" s="28"/>
    </row>
    <row r="109" ht="15">
      <c r="A109" s="28" t="s">
        <v>53</v>
      </c>
    </row>
    <row r="110" ht="15">
      <c r="A110" s="28"/>
    </row>
    <row r="111" spans="1:4" s="11" customFormat="1" ht="28.5">
      <c r="A111" s="39" t="s">
        <v>59</v>
      </c>
      <c r="B111" s="34"/>
      <c r="D111" s="11">
        <v>0</v>
      </c>
    </row>
    <row r="112" spans="1:5" s="11" customFormat="1" ht="85.5">
      <c r="A112" s="40" t="s">
        <v>55</v>
      </c>
      <c r="B112" s="24" t="s">
        <v>21</v>
      </c>
      <c r="C112" s="27">
        <f>48</f>
        <v>48</v>
      </c>
      <c r="D112" s="27"/>
      <c r="E112" s="27"/>
    </row>
    <row r="113" spans="1:5" s="11" customFormat="1" ht="14.25">
      <c r="A113" s="41"/>
      <c r="B113" s="24"/>
      <c r="C113" s="42"/>
      <c r="D113" s="43"/>
      <c r="E113" s="27"/>
    </row>
    <row r="114" spans="1:5" s="11" customFormat="1" ht="16.5" customHeight="1">
      <c r="A114" s="53" t="s">
        <v>60</v>
      </c>
      <c r="B114" s="34"/>
      <c r="E114" s="27"/>
    </row>
    <row r="115" spans="1:5" s="11" customFormat="1" ht="57">
      <c r="A115" s="40" t="s">
        <v>56</v>
      </c>
      <c r="B115" s="24" t="s">
        <v>57</v>
      </c>
      <c r="C115" s="27">
        <f>4*1.8*0.4*0.3+2.9*0.4*0.3</f>
        <v>1.2120000000000002</v>
      </c>
      <c r="D115" s="27"/>
      <c r="E115" s="27"/>
    </row>
    <row r="116" spans="1:5" s="11" customFormat="1" ht="14.25">
      <c r="A116" s="41"/>
      <c r="B116" s="24"/>
      <c r="C116" s="42"/>
      <c r="D116" s="43"/>
      <c r="E116" s="27"/>
    </row>
    <row r="117" spans="1:5" s="11" customFormat="1" ht="28.5">
      <c r="A117" s="39" t="s">
        <v>61</v>
      </c>
      <c r="B117" s="34"/>
      <c r="E117" s="27"/>
    </row>
    <row r="118" spans="1:5" s="11" customFormat="1" ht="42.75">
      <c r="A118" s="40" t="s">
        <v>58</v>
      </c>
      <c r="B118" s="24" t="s">
        <v>57</v>
      </c>
      <c r="C118" s="27">
        <f>26*0.2</f>
        <v>5.2</v>
      </c>
      <c r="D118" s="27"/>
      <c r="E118" s="27"/>
    </row>
    <row r="119" spans="1:5" s="11" customFormat="1" ht="14.25">
      <c r="A119" s="40"/>
      <c r="B119" s="24"/>
      <c r="C119" s="27"/>
      <c r="D119" s="27"/>
      <c r="E119" s="27">
        <f>C119*D119</f>
        <v>0</v>
      </c>
    </row>
    <row r="120" spans="1:5" s="10" customFormat="1" ht="12.75">
      <c r="A120" s="9"/>
      <c r="B120" s="18" t="s">
        <v>3</v>
      </c>
      <c r="C120" s="19" t="s">
        <v>4</v>
      </c>
      <c r="D120" s="19" t="s">
        <v>5</v>
      </c>
      <c r="E120" s="20" t="s">
        <v>6</v>
      </c>
    </row>
    <row r="121" spans="1:5" s="11" customFormat="1" ht="14.25">
      <c r="A121" s="40"/>
      <c r="B121" s="24"/>
      <c r="C121" s="27"/>
      <c r="D121" s="27"/>
      <c r="E121" s="27">
        <f>C121*D121</f>
        <v>0</v>
      </c>
    </row>
    <row r="122" spans="1:5" s="11" customFormat="1" ht="14.25">
      <c r="A122" s="39" t="s">
        <v>62</v>
      </c>
      <c r="B122" s="34"/>
      <c r="E122" s="27"/>
    </row>
    <row r="123" spans="1:5" s="11" customFormat="1" ht="14.25">
      <c r="A123" s="40" t="s">
        <v>32</v>
      </c>
      <c r="B123" s="24" t="s">
        <v>57</v>
      </c>
      <c r="C123" s="27">
        <f>48*0.3+1.21</f>
        <v>15.61</v>
      </c>
      <c r="D123" s="27"/>
      <c r="E123" s="27"/>
    </row>
    <row r="124" spans="1:5" s="11" customFormat="1" ht="14.25">
      <c r="A124" s="28"/>
      <c r="E124" s="27"/>
    </row>
    <row r="125" spans="1:8" s="11" customFormat="1" ht="28.5">
      <c r="A125" s="29" t="s">
        <v>17</v>
      </c>
      <c r="C125" s="30"/>
      <c r="D125" s="30"/>
      <c r="F125" s="30"/>
      <c r="G125" s="30"/>
      <c r="H125" s="30"/>
    </row>
    <row r="126" ht="15">
      <c r="A126" s="28"/>
    </row>
    <row r="127" spans="1:5" s="11" customFormat="1" ht="14.25">
      <c r="A127" s="31" t="s">
        <v>54</v>
      </c>
      <c r="B127" s="16"/>
      <c r="C127" s="16"/>
      <c r="D127" s="16"/>
      <c r="E127" s="32"/>
    </row>
    <row r="128" ht="15">
      <c r="A128" s="28"/>
    </row>
    <row r="129" ht="15">
      <c r="A129" s="28"/>
    </row>
    <row r="130" ht="15">
      <c r="A130" s="28" t="s">
        <v>63</v>
      </c>
    </row>
    <row r="131" spans="1:5" ht="15">
      <c r="A131" s="28"/>
      <c r="B131" s="11"/>
      <c r="C131" s="11"/>
      <c r="D131" s="11"/>
      <c r="E131" s="11"/>
    </row>
    <row r="132" spans="1:5" ht="42.75">
      <c r="A132" s="45" t="s">
        <v>74</v>
      </c>
      <c r="B132" s="46"/>
      <c r="C132" s="35"/>
      <c r="D132" s="35"/>
      <c r="E132" s="35"/>
    </row>
    <row r="133" spans="1:5" ht="85.5">
      <c r="A133" s="54" t="s">
        <v>65</v>
      </c>
      <c r="B133" s="46"/>
      <c r="C133" s="35"/>
      <c r="D133" s="35"/>
      <c r="E133" s="35"/>
    </row>
    <row r="134" spans="1:5" ht="15">
      <c r="A134" s="55" t="s">
        <v>66</v>
      </c>
      <c r="B134" s="50" t="s">
        <v>73</v>
      </c>
      <c r="C134" s="50">
        <f>4*1.8*0.8*0.3+2.9*0.8*0.3+6.8*0.7*0.2</f>
        <v>3.3760000000000003</v>
      </c>
      <c r="D134" s="27"/>
      <c r="E134" s="50"/>
    </row>
    <row r="135" spans="1:5" ht="15">
      <c r="A135" s="40" t="s">
        <v>67</v>
      </c>
      <c r="B135" s="24" t="s">
        <v>35</v>
      </c>
      <c r="C135" s="50">
        <f>5*4*0.4+3.8*0.9*2</f>
        <v>14.84</v>
      </c>
      <c r="D135" s="27"/>
      <c r="E135" s="50"/>
    </row>
    <row r="136" spans="1:5" ht="11.25" customHeight="1">
      <c r="A136" s="28"/>
      <c r="B136" s="11"/>
      <c r="C136" s="11"/>
      <c r="D136" s="11"/>
      <c r="E136" s="50"/>
    </row>
    <row r="137" spans="1:5" ht="15">
      <c r="A137" s="33" t="s">
        <v>75</v>
      </c>
      <c r="B137" s="11"/>
      <c r="C137" s="11"/>
      <c r="D137" s="11"/>
      <c r="E137" s="50"/>
    </row>
    <row r="138" spans="1:5" ht="71.25">
      <c r="A138" s="56" t="s">
        <v>68</v>
      </c>
      <c r="B138" s="11"/>
      <c r="C138" s="11"/>
      <c r="D138" s="11"/>
      <c r="E138" s="50"/>
    </row>
    <row r="139" spans="1:5" ht="28.5">
      <c r="A139" s="56" t="s">
        <v>69</v>
      </c>
      <c r="B139" s="11"/>
      <c r="C139" s="11"/>
      <c r="D139" s="11"/>
      <c r="E139" s="50"/>
    </row>
    <row r="140" spans="1:5" ht="15">
      <c r="A140" s="40" t="s">
        <v>66</v>
      </c>
      <c r="B140" s="50" t="s">
        <v>73</v>
      </c>
      <c r="C140" s="50">
        <f>2.9*0.7*0.2</f>
        <v>0.40599999999999997</v>
      </c>
      <c r="D140" s="27"/>
      <c r="E140" s="50"/>
    </row>
    <row r="141" spans="1:5" ht="15">
      <c r="A141" s="40" t="s">
        <v>70</v>
      </c>
      <c r="B141" s="24" t="s">
        <v>35</v>
      </c>
      <c r="C141" s="50">
        <f>(2.9+2.9+0.2+0.2)*0.7</f>
        <v>4.34</v>
      </c>
      <c r="D141" s="27"/>
      <c r="E141" s="50"/>
    </row>
    <row r="142" spans="1:5" ht="12" customHeight="1">
      <c r="A142" s="11"/>
      <c r="B142" s="11"/>
      <c r="C142" s="11"/>
      <c r="D142" s="11"/>
      <c r="E142" s="50"/>
    </row>
    <row r="143" spans="1:5" ht="28.5">
      <c r="A143" s="45" t="s">
        <v>76</v>
      </c>
      <c r="B143" s="46"/>
      <c r="C143" s="35"/>
      <c r="D143" s="35"/>
      <c r="E143" s="50">
        <f>C143*D143</f>
        <v>0</v>
      </c>
    </row>
    <row r="144" spans="1:5" ht="71.25">
      <c r="A144" s="57" t="s">
        <v>80</v>
      </c>
      <c r="B144" s="11"/>
      <c r="C144" s="35"/>
      <c r="D144" s="35"/>
      <c r="E144" s="50"/>
    </row>
    <row r="145" spans="1:5" ht="15">
      <c r="A145" s="55" t="s">
        <v>66</v>
      </c>
      <c r="B145" s="50" t="s">
        <v>73</v>
      </c>
      <c r="C145" s="44">
        <f>5*1.8*0.2</f>
        <v>1.8</v>
      </c>
      <c r="D145" s="27"/>
      <c r="E145" s="50"/>
    </row>
    <row r="146" spans="1:5" ht="15">
      <c r="A146" s="40" t="s">
        <v>71</v>
      </c>
      <c r="B146" s="24" t="s">
        <v>35</v>
      </c>
      <c r="C146" s="44">
        <f>5+2.73*0.3</f>
        <v>5.819</v>
      </c>
      <c r="D146" s="27"/>
      <c r="E146" s="50"/>
    </row>
    <row r="147" spans="1:5" ht="12" customHeight="1">
      <c r="A147" s="11"/>
      <c r="B147" s="11"/>
      <c r="C147" s="11"/>
      <c r="D147" s="11"/>
      <c r="E147" s="50"/>
    </row>
    <row r="148" spans="1:5" ht="28.5">
      <c r="A148" s="45" t="s">
        <v>77</v>
      </c>
      <c r="B148" s="46"/>
      <c r="C148" s="35"/>
      <c r="D148" s="35"/>
      <c r="E148" s="50"/>
    </row>
    <row r="149" spans="1:5" ht="71.25">
      <c r="A149" s="40" t="s">
        <v>81</v>
      </c>
      <c r="B149" s="11"/>
      <c r="C149" s="35"/>
      <c r="D149" s="35"/>
      <c r="E149" s="50"/>
    </row>
    <row r="150" spans="1:5" ht="15">
      <c r="A150" s="55" t="s">
        <v>66</v>
      </c>
      <c r="B150" s="50" t="s">
        <v>73</v>
      </c>
      <c r="C150" s="44">
        <f>3.6*1.8*0.2</f>
        <v>1.2960000000000003</v>
      </c>
      <c r="D150" s="27"/>
      <c r="E150" s="50"/>
    </row>
    <row r="151" spans="1:5" ht="15">
      <c r="A151" s="40" t="s">
        <v>71</v>
      </c>
      <c r="B151" s="24" t="s">
        <v>35</v>
      </c>
      <c r="C151" s="44">
        <f>3.6*0.3*2</f>
        <v>2.16</v>
      </c>
      <c r="D151" s="27"/>
      <c r="E151" s="50"/>
    </row>
    <row r="152" spans="1:5" s="10" customFormat="1" ht="12.75">
      <c r="A152" s="9"/>
      <c r="B152" s="18" t="s">
        <v>3</v>
      </c>
      <c r="C152" s="19" t="s">
        <v>4</v>
      </c>
      <c r="D152" s="19" t="s">
        <v>5</v>
      </c>
      <c r="E152" s="20" t="s">
        <v>6</v>
      </c>
    </row>
    <row r="153" spans="1:5" ht="15">
      <c r="A153" s="11"/>
      <c r="B153" s="11"/>
      <c r="C153" s="11"/>
      <c r="D153" s="11"/>
      <c r="E153" s="50">
        <f>C153*D153</f>
        <v>0</v>
      </c>
    </row>
    <row r="154" spans="1:5" ht="15">
      <c r="A154" s="45" t="s">
        <v>78</v>
      </c>
      <c r="B154" s="46"/>
      <c r="C154" s="35"/>
      <c r="D154" s="35"/>
      <c r="E154" s="50">
        <f>C154*D154</f>
        <v>0</v>
      </c>
    </row>
    <row r="155" spans="1:5" ht="71.25">
      <c r="A155" s="40" t="s">
        <v>82</v>
      </c>
      <c r="B155" s="11"/>
      <c r="C155" s="35"/>
      <c r="D155" s="35"/>
      <c r="E155" s="50"/>
    </row>
    <row r="156" spans="1:5" ht="15">
      <c r="A156" s="55" t="s">
        <v>66</v>
      </c>
      <c r="B156" s="50" t="s">
        <v>73</v>
      </c>
      <c r="C156" s="51">
        <f>3.54*1.8*0.1</f>
        <v>0.6372</v>
      </c>
      <c r="D156" s="27"/>
      <c r="E156" s="50"/>
    </row>
    <row r="157" spans="1:5" ht="15">
      <c r="A157" s="40" t="s">
        <v>71</v>
      </c>
      <c r="B157" s="24" t="s">
        <v>35</v>
      </c>
      <c r="C157" s="44">
        <f>3.54*0.15</f>
        <v>0.531</v>
      </c>
      <c r="D157" s="27"/>
      <c r="E157" s="50"/>
    </row>
    <row r="158" spans="1:5" ht="15">
      <c r="A158" s="11"/>
      <c r="B158" s="11"/>
      <c r="C158" s="11"/>
      <c r="D158" s="11"/>
      <c r="E158" s="50"/>
    </row>
    <row r="159" spans="1:5" ht="77.25" customHeight="1">
      <c r="A159" s="58" t="s">
        <v>79</v>
      </c>
      <c r="B159" s="46"/>
      <c r="C159" s="35"/>
      <c r="D159" s="35"/>
      <c r="E159" s="50"/>
    </row>
    <row r="160" spans="1:5" ht="15">
      <c r="A160" s="59" t="s">
        <v>72</v>
      </c>
      <c r="B160" s="24" t="s">
        <v>33</v>
      </c>
      <c r="C160" s="51">
        <f>(C140+C145+C150+C156+1)*70</f>
        <v>359.744</v>
      </c>
      <c r="D160" s="44"/>
      <c r="E160" s="50"/>
    </row>
    <row r="161" ht="15">
      <c r="A161" s="28"/>
    </row>
    <row r="162" spans="1:5" s="11" customFormat="1" ht="14.25">
      <c r="A162" s="31" t="s">
        <v>64</v>
      </c>
      <c r="B162" s="16"/>
      <c r="C162" s="16"/>
      <c r="D162" s="16"/>
      <c r="E162" s="32"/>
    </row>
    <row r="163" spans="1:5" s="11" customFormat="1" ht="14.25">
      <c r="A163" s="12"/>
      <c r="B163" s="13"/>
      <c r="C163" s="14"/>
      <c r="D163" s="14"/>
      <c r="E163" s="14"/>
    </row>
    <row r="164" spans="1:5" s="11" customFormat="1" ht="14.25">
      <c r="A164" s="12"/>
      <c r="B164" s="13"/>
      <c r="C164" s="14"/>
      <c r="D164" s="14"/>
      <c r="E164" s="14"/>
    </row>
    <row r="165" ht="15">
      <c r="A165" s="28" t="s">
        <v>83</v>
      </c>
    </row>
    <row r="166" s="11" customFormat="1" ht="14.25">
      <c r="A166" s="28"/>
    </row>
    <row r="167" spans="1:5" s="11" customFormat="1" ht="28.5">
      <c r="A167" s="60" t="s">
        <v>90</v>
      </c>
      <c r="B167" s="27"/>
      <c r="C167" s="27"/>
      <c r="D167" s="27"/>
      <c r="E167" s="27">
        <f>C167*D167</f>
        <v>0</v>
      </c>
    </row>
    <row r="168" spans="1:5" s="11" customFormat="1" ht="42.75">
      <c r="A168" s="61" t="s">
        <v>87</v>
      </c>
      <c r="B168" s="27"/>
      <c r="C168" s="27"/>
      <c r="D168" s="27"/>
      <c r="E168" s="62"/>
    </row>
    <row r="169" spans="1:5" s="11" customFormat="1" ht="74.25" customHeight="1">
      <c r="A169" s="61" t="s">
        <v>88</v>
      </c>
      <c r="B169" s="44"/>
      <c r="C169" s="27"/>
      <c r="D169" s="27"/>
      <c r="E169" s="62"/>
    </row>
    <row r="170" spans="1:5" s="11" customFormat="1" ht="14.25">
      <c r="A170" s="40" t="s">
        <v>85</v>
      </c>
      <c r="B170" s="24" t="s">
        <v>7</v>
      </c>
      <c r="C170" s="27">
        <v>1</v>
      </c>
      <c r="D170" s="27"/>
      <c r="E170" s="27"/>
    </row>
    <row r="171" spans="1:5" s="11" customFormat="1" ht="14.25">
      <c r="A171" s="28"/>
      <c r="E171" s="27"/>
    </row>
    <row r="172" spans="1:5" s="11" customFormat="1" ht="14.25">
      <c r="A172" s="60" t="s">
        <v>91</v>
      </c>
      <c r="B172" s="27"/>
      <c r="C172" s="27"/>
      <c r="D172" s="27"/>
      <c r="E172" s="27"/>
    </row>
    <row r="173" spans="1:5" s="11" customFormat="1" ht="72" customHeight="1">
      <c r="A173" s="61" t="s">
        <v>86</v>
      </c>
      <c r="B173" s="27"/>
      <c r="C173" s="27"/>
      <c r="D173" s="27"/>
      <c r="E173" s="27"/>
    </row>
    <row r="174" spans="1:5" s="11" customFormat="1" ht="74.25" customHeight="1">
      <c r="A174" s="61" t="s">
        <v>89</v>
      </c>
      <c r="B174" s="44"/>
      <c r="C174" s="27"/>
      <c r="D174" s="27"/>
      <c r="E174" s="27"/>
    </row>
    <row r="175" spans="1:5" s="11" customFormat="1" ht="14.25">
      <c r="A175" s="40" t="s">
        <v>85</v>
      </c>
      <c r="B175" s="24" t="s">
        <v>7</v>
      </c>
      <c r="C175" s="27">
        <v>1</v>
      </c>
      <c r="D175" s="27"/>
      <c r="E175" s="27"/>
    </row>
    <row r="176" ht="15">
      <c r="A176" s="28"/>
    </row>
    <row r="177" spans="1:5" s="11" customFormat="1" ht="14.25">
      <c r="A177" s="31" t="s">
        <v>84</v>
      </c>
      <c r="B177" s="16"/>
      <c r="C177" s="16"/>
      <c r="D177" s="16"/>
      <c r="E177" s="32"/>
    </row>
    <row r="178" ht="15">
      <c r="A178" s="28"/>
    </row>
    <row r="179" spans="1:5" s="10" customFormat="1" ht="12.75">
      <c r="A179" s="9"/>
      <c r="B179" s="18" t="s">
        <v>3</v>
      </c>
      <c r="C179" s="19" t="s">
        <v>4</v>
      </c>
      <c r="D179" s="19" t="s">
        <v>5</v>
      </c>
      <c r="E179" s="20" t="s">
        <v>6</v>
      </c>
    </row>
    <row r="180" ht="15">
      <c r="A180" s="28"/>
    </row>
    <row r="181" ht="15">
      <c r="A181" s="28" t="s">
        <v>92</v>
      </c>
    </row>
    <row r="182" ht="15">
      <c r="A182" s="28"/>
    </row>
    <row r="183" s="11" customFormat="1" ht="14.25">
      <c r="A183" s="60" t="s">
        <v>93</v>
      </c>
    </row>
    <row r="184" s="11" customFormat="1" ht="171">
      <c r="A184" s="63" t="s">
        <v>317</v>
      </c>
    </row>
    <row r="185" spans="1:3" s="11" customFormat="1" ht="15">
      <c r="A185" s="28"/>
      <c r="B185" s="24" t="s">
        <v>35</v>
      </c>
      <c r="C185" s="11">
        <v>54.5</v>
      </c>
    </row>
    <row r="186" spans="1:5" ht="15">
      <c r="A186" s="28"/>
      <c r="E186" s="11"/>
    </row>
    <row r="187" s="11" customFormat="1" ht="14.25">
      <c r="A187" s="64" t="s">
        <v>94</v>
      </c>
    </row>
    <row r="188" s="11" customFormat="1" ht="85.5">
      <c r="A188" s="41" t="s">
        <v>318</v>
      </c>
    </row>
    <row r="189" spans="1:3" s="11" customFormat="1" ht="57.75">
      <c r="A189" s="41" t="s">
        <v>319</v>
      </c>
      <c r="B189" s="24" t="s">
        <v>35</v>
      </c>
      <c r="C189" s="11">
        <v>3.62</v>
      </c>
    </row>
    <row r="190" spans="1:3" s="11" customFormat="1" ht="57.75">
      <c r="A190" s="41" t="s">
        <v>320</v>
      </c>
      <c r="B190" s="24" t="s">
        <v>35</v>
      </c>
      <c r="C190" s="11">
        <v>4.02</v>
      </c>
    </row>
    <row r="191" s="11" customFormat="1" ht="14.25">
      <c r="A191" s="23"/>
    </row>
    <row r="192" spans="1:5" s="11" customFormat="1" ht="14.25">
      <c r="A192" s="31" t="s">
        <v>14</v>
      </c>
      <c r="B192" s="16"/>
      <c r="C192" s="16"/>
      <c r="D192" s="16"/>
      <c r="E192" s="32"/>
    </row>
    <row r="193" spans="1:5" s="11" customFormat="1" ht="14.25">
      <c r="A193" s="12"/>
      <c r="B193" s="13"/>
      <c r="C193" s="14"/>
      <c r="D193" s="14"/>
      <c r="E193" s="14"/>
    </row>
    <row r="194" spans="1:5" s="11" customFormat="1" ht="14.25">
      <c r="A194" s="12"/>
      <c r="B194" s="13"/>
      <c r="C194" s="14"/>
      <c r="D194" s="14"/>
      <c r="E194" s="14"/>
    </row>
    <row r="195" spans="1:5" s="11" customFormat="1" ht="14.25">
      <c r="A195" s="12"/>
      <c r="B195" s="13"/>
      <c r="C195" s="14"/>
      <c r="D195" s="14"/>
      <c r="E195" s="14"/>
    </row>
    <row r="196" spans="1:5" s="11" customFormat="1" ht="14.25">
      <c r="A196" s="12"/>
      <c r="B196" s="13"/>
      <c r="C196" s="14"/>
      <c r="D196" s="14"/>
      <c r="E196" s="14"/>
    </row>
    <row r="197" spans="1:5" s="11" customFormat="1" ht="14.25">
      <c r="A197" s="12"/>
      <c r="B197" s="13"/>
      <c r="C197" s="14"/>
      <c r="D197" s="14"/>
      <c r="E197" s="14"/>
    </row>
    <row r="198" spans="1:5" s="11" customFormat="1" ht="14.25">
      <c r="A198" s="12"/>
      <c r="B198" s="13"/>
      <c r="C198" s="14"/>
      <c r="D198" s="14"/>
      <c r="E198" s="14"/>
    </row>
    <row r="199" spans="1:5" s="11" customFormat="1" ht="14.25">
      <c r="A199" s="12"/>
      <c r="B199" s="13"/>
      <c r="C199" s="14"/>
      <c r="D199" s="14"/>
      <c r="E199" s="14"/>
    </row>
    <row r="200" spans="1:5" s="11" customFormat="1" ht="14.25">
      <c r="A200" s="12"/>
      <c r="B200" s="13"/>
      <c r="C200" s="14"/>
      <c r="D200" s="14"/>
      <c r="E200" s="14"/>
    </row>
    <row r="201" spans="1:5" s="11" customFormat="1" ht="14.25">
      <c r="A201" s="12"/>
      <c r="B201" s="13"/>
      <c r="C201" s="14"/>
      <c r="D201" s="14"/>
      <c r="E201" s="14"/>
    </row>
    <row r="202" spans="1:5" s="11" customFormat="1" ht="14.25">
      <c r="A202" s="12"/>
      <c r="B202" s="13"/>
      <c r="C202" s="14"/>
      <c r="D202" s="14"/>
      <c r="E202" s="14"/>
    </row>
    <row r="203" spans="1:5" s="11" customFormat="1" ht="14.25">
      <c r="A203" s="12"/>
      <c r="B203" s="13"/>
      <c r="C203" s="14"/>
      <c r="D203" s="14"/>
      <c r="E203" s="14"/>
    </row>
    <row r="204" spans="1:5" s="11" customFormat="1" ht="14.25">
      <c r="A204" s="12"/>
      <c r="B204" s="13"/>
      <c r="C204" s="14"/>
      <c r="D204" s="14"/>
      <c r="E204" s="14"/>
    </row>
    <row r="205" spans="1:5" s="11" customFormat="1" ht="14.25">
      <c r="A205" s="12"/>
      <c r="B205" s="13"/>
      <c r="C205" s="14"/>
      <c r="D205" s="14"/>
      <c r="E205" s="14"/>
    </row>
    <row r="206" spans="1:5" s="11" customFormat="1" ht="14.25">
      <c r="A206" s="12"/>
      <c r="B206" s="13"/>
      <c r="C206" s="14"/>
      <c r="D206" s="14"/>
      <c r="E206" s="14"/>
    </row>
    <row r="207" spans="1:5" s="11" customFormat="1" ht="14.25">
      <c r="A207" s="12"/>
      <c r="B207" s="13"/>
      <c r="C207" s="14"/>
      <c r="D207" s="14"/>
      <c r="E207" s="14"/>
    </row>
    <row r="208" spans="1:5" s="11" customFormat="1" ht="14.25">
      <c r="A208" s="12"/>
      <c r="B208" s="13"/>
      <c r="C208" s="14"/>
      <c r="D208" s="14"/>
      <c r="E208" s="14"/>
    </row>
    <row r="209" spans="1:5" s="10" customFormat="1" ht="12.75">
      <c r="A209" s="9"/>
      <c r="B209" s="18" t="s">
        <v>3</v>
      </c>
      <c r="C209" s="19" t="s">
        <v>4</v>
      </c>
      <c r="D209" s="19" t="s">
        <v>5</v>
      </c>
      <c r="E209" s="20" t="s">
        <v>6</v>
      </c>
    </row>
    <row r="210" spans="1:5" s="11" customFormat="1" ht="14.25">
      <c r="A210" s="12"/>
      <c r="B210" s="13"/>
      <c r="C210" s="14"/>
      <c r="D210" s="14"/>
      <c r="E210" s="14"/>
    </row>
    <row r="211" ht="15">
      <c r="A211" s="28" t="s">
        <v>95</v>
      </c>
    </row>
    <row r="212" ht="15">
      <c r="A212" s="28"/>
    </row>
    <row r="213" s="11" customFormat="1" ht="28.5">
      <c r="A213" s="28" t="s">
        <v>98</v>
      </c>
    </row>
    <row r="214" s="11" customFormat="1" ht="14.25">
      <c r="A214" s="23" t="s">
        <v>322</v>
      </c>
    </row>
    <row r="215" s="11" customFormat="1" ht="28.5">
      <c r="A215" s="23" t="s">
        <v>99</v>
      </c>
    </row>
    <row r="216" s="11" customFormat="1" ht="28.5">
      <c r="A216" s="23" t="s">
        <v>100</v>
      </c>
    </row>
    <row r="217" s="11" customFormat="1" ht="85.5">
      <c r="A217" s="23" t="s">
        <v>321</v>
      </c>
    </row>
    <row r="218" spans="1:3" s="11" customFormat="1" ht="14.25">
      <c r="A218" s="23" t="s">
        <v>96</v>
      </c>
      <c r="B218" s="11" t="s">
        <v>8</v>
      </c>
      <c r="C218" s="11">
        <v>1</v>
      </c>
    </row>
    <row r="219" spans="1:3" s="11" customFormat="1" ht="14.25">
      <c r="A219" s="23" t="s">
        <v>97</v>
      </c>
      <c r="B219" s="11" t="s">
        <v>8</v>
      </c>
      <c r="C219" s="11">
        <v>1</v>
      </c>
    </row>
    <row r="220" s="11" customFormat="1" ht="14.25">
      <c r="A220" s="28"/>
    </row>
    <row r="221" s="11" customFormat="1" ht="28.5">
      <c r="A221" s="65" t="s">
        <v>102</v>
      </c>
    </row>
    <row r="222" s="11" customFormat="1" ht="256.5">
      <c r="A222" s="41" t="s">
        <v>323</v>
      </c>
    </row>
    <row r="223" spans="1:3" s="11" customFormat="1" ht="14.25">
      <c r="A223" s="41" t="s">
        <v>101</v>
      </c>
      <c r="B223" s="11" t="s">
        <v>8</v>
      </c>
      <c r="C223" s="11">
        <v>1</v>
      </c>
    </row>
    <row r="224" spans="1:5" ht="15">
      <c r="A224" s="28"/>
      <c r="E224" s="11"/>
    </row>
    <row r="225" spans="1:5" ht="15">
      <c r="A225" s="28"/>
      <c r="E225" s="11"/>
    </row>
    <row r="226" spans="1:5" ht="15">
      <c r="A226" s="28"/>
      <c r="E226" s="11"/>
    </row>
    <row r="227" spans="1:5" ht="15">
      <c r="A227" s="28"/>
      <c r="E227" s="11"/>
    </row>
    <row r="228" spans="1:5" ht="15">
      <c r="A228" s="28"/>
      <c r="E228" s="11"/>
    </row>
    <row r="229" spans="1:5" ht="15">
      <c r="A229" s="28"/>
      <c r="E229" s="11">
        <f>C229*D229</f>
        <v>0</v>
      </c>
    </row>
    <row r="230" spans="1:5" ht="15">
      <c r="A230" s="28"/>
      <c r="E230" s="11">
        <f>C230*D230</f>
        <v>0</v>
      </c>
    </row>
    <row r="231" spans="1:5" ht="15">
      <c r="A231" s="28"/>
      <c r="E231" s="11">
        <f>C231*D231</f>
        <v>0</v>
      </c>
    </row>
    <row r="232" spans="1:5" ht="15">
      <c r="A232" s="28"/>
      <c r="E232" s="11">
        <f>C232*D232</f>
        <v>0</v>
      </c>
    </row>
    <row r="233" spans="1:5" ht="15">
      <c r="A233" s="28"/>
      <c r="E233" s="11">
        <f>C233*D233</f>
        <v>0</v>
      </c>
    </row>
    <row r="234" spans="1:5" s="10" customFormat="1" ht="12.75">
      <c r="A234" s="9"/>
      <c r="B234" s="18" t="s">
        <v>3</v>
      </c>
      <c r="C234" s="19" t="s">
        <v>4</v>
      </c>
      <c r="D234" s="19" t="s">
        <v>5</v>
      </c>
      <c r="E234" s="20" t="s">
        <v>6</v>
      </c>
    </row>
    <row r="235" spans="1:5" s="11" customFormat="1" ht="14.25">
      <c r="A235" s="28"/>
      <c r="E235" s="11">
        <f>C235*D235</f>
        <v>0</v>
      </c>
    </row>
    <row r="236" spans="1:5" s="11" customFormat="1" ht="28.5">
      <c r="A236" s="65" t="s">
        <v>107</v>
      </c>
      <c r="E236" s="11">
        <f>C236*D236</f>
        <v>0</v>
      </c>
    </row>
    <row r="237" s="11" customFormat="1" ht="129.75" customHeight="1">
      <c r="A237" s="41" t="s">
        <v>324</v>
      </c>
    </row>
    <row r="238" spans="1:3" s="11" customFormat="1" ht="14.25">
      <c r="A238" s="41" t="s">
        <v>103</v>
      </c>
      <c r="B238" s="11" t="s">
        <v>8</v>
      </c>
      <c r="C238" s="11">
        <v>2</v>
      </c>
    </row>
    <row r="239" spans="1:3" s="11" customFormat="1" ht="14.25">
      <c r="A239" s="41" t="s">
        <v>104</v>
      </c>
      <c r="B239" s="11" t="s">
        <v>8</v>
      </c>
      <c r="C239" s="11">
        <v>1</v>
      </c>
    </row>
    <row r="240" spans="1:3" s="11" customFormat="1" ht="14.25">
      <c r="A240" s="41" t="s">
        <v>105</v>
      </c>
      <c r="B240" s="11" t="s">
        <v>8</v>
      </c>
      <c r="C240" s="11">
        <v>2</v>
      </c>
    </row>
    <row r="241" spans="1:3" s="11" customFormat="1" ht="14.25">
      <c r="A241" s="41" t="s">
        <v>106</v>
      </c>
      <c r="B241" s="11" t="s">
        <v>8</v>
      </c>
      <c r="C241" s="11">
        <v>3</v>
      </c>
    </row>
    <row r="242" spans="1:5" ht="15">
      <c r="A242" s="28"/>
      <c r="E242" s="11"/>
    </row>
    <row r="243" s="11" customFormat="1" ht="14.25">
      <c r="A243" s="65" t="s">
        <v>112</v>
      </c>
    </row>
    <row r="244" s="11" customFormat="1" ht="42.75">
      <c r="A244" s="41" t="s">
        <v>113</v>
      </c>
    </row>
    <row r="245" spans="1:3" s="11" customFormat="1" ht="14.25">
      <c r="A245" s="41" t="s">
        <v>108</v>
      </c>
      <c r="B245" s="11" t="s">
        <v>8</v>
      </c>
      <c r="C245" s="11">
        <v>2</v>
      </c>
    </row>
    <row r="246" spans="1:3" s="11" customFormat="1" ht="14.25">
      <c r="A246" s="41" t="s">
        <v>109</v>
      </c>
      <c r="B246" s="11" t="s">
        <v>8</v>
      </c>
      <c r="C246" s="11">
        <v>1</v>
      </c>
    </row>
    <row r="247" spans="1:3" s="11" customFormat="1" ht="14.25">
      <c r="A247" s="41" t="s">
        <v>110</v>
      </c>
      <c r="B247" s="11" t="s">
        <v>8</v>
      </c>
      <c r="C247" s="11">
        <v>2</v>
      </c>
    </row>
    <row r="248" spans="1:3" s="11" customFormat="1" ht="14.25">
      <c r="A248" s="41" t="s">
        <v>111</v>
      </c>
      <c r="B248" s="11" t="s">
        <v>8</v>
      </c>
      <c r="C248" s="11">
        <v>3</v>
      </c>
    </row>
    <row r="249" s="11" customFormat="1" ht="14.25">
      <c r="A249" s="28"/>
    </row>
    <row r="250" s="11" customFormat="1" ht="14.25">
      <c r="A250" s="65" t="s">
        <v>325</v>
      </c>
    </row>
    <row r="251" s="11" customFormat="1" ht="71.25">
      <c r="A251" s="66" t="s">
        <v>114</v>
      </c>
    </row>
    <row r="252" spans="1:3" s="11" customFormat="1" ht="14.25">
      <c r="A252" s="41"/>
      <c r="B252" s="11" t="s">
        <v>21</v>
      </c>
      <c r="C252" s="11">
        <v>34.05</v>
      </c>
    </row>
    <row r="253" spans="1:5" ht="15">
      <c r="A253" s="28"/>
      <c r="E253" s="11"/>
    </row>
    <row r="254" s="11" customFormat="1" ht="28.5">
      <c r="A254" s="65" t="s">
        <v>116</v>
      </c>
    </row>
    <row r="255" s="11" customFormat="1" ht="71.25">
      <c r="A255" s="66" t="s">
        <v>115</v>
      </c>
    </row>
    <row r="256" spans="1:3" s="11" customFormat="1" ht="14.25">
      <c r="A256" s="28"/>
      <c r="B256" s="11" t="s">
        <v>21</v>
      </c>
      <c r="C256" s="11">
        <v>1.43</v>
      </c>
    </row>
    <row r="257" s="11" customFormat="1" ht="14.25">
      <c r="A257" s="28"/>
    </row>
    <row r="258" s="11" customFormat="1" ht="14.25">
      <c r="A258" s="28"/>
    </row>
    <row r="259" s="11" customFormat="1" ht="14.25">
      <c r="A259" s="28"/>
    </row>
    <row r="260" s="11" customFormat="1" ht="14.25">
      <c r="A260" s="28"/>
    </row>
    <row r="261" spans="1:5" s="11" customFormat="1" ht="14.25">
      <c r="A261" s="28"/>
      <c r="E261" s="11">
        <f>C261*D261</f>
        <v>0</v>
      </c>
    </row>
    <row r="262" spans="1:5" s="11" customFormat="1" ht="14.25">
      <c r="A262" s="28"/>
      <c r="E262" s="11">
        <f>C262*D262</f>
        <v>0</v>
      </c>
    </row>
    <row r="263" spans="1:5" s="11" customFormat="1" ht="14.25">
      <c r="A263" s="28"/>
      <c r="E263" s="11">
        <f>C263*D263</f>
        <v>0</v>
      </c>
    </row>
    <row r="264" spans="1:5" s="11" customFormat="1" ht="14.25">
      <c r="A264" s="28"/>
      <c r="E264" s="11">
        <f>C264*D264</f>
        <v>0</v>
      </c>
    </row>
    <row r="265" spans="1:5" s="10" customFormat="1" ht="12.75">
      <c r="A265" s="9"/>
      <c r="B265" s="18" t="s">
        <v>3</v>
      </c>
      <c r="C265" s="19" t="s">
        <v>4</v>
      </c>
      <c r="D265" s="19" t="s">
        <v>5</v>
      </c>
      <c r="E265" s="20" t="s">
        <v>6</v>
      </c>
    </row>
    <row r="266" spans="1:5" ht="15">
      <c r="A266" s="28"/>
      <c r="E266" s="11">
        <f>C266*D266</f>
        <v>0</v>
      </c>
    </row>
    <row r="267" spans="1:5" s="11" customFormat="1" ht="14.25">
      <c r="A267" s="65" t="s">
        <v>117</v>
      </c>
      <c r="E267" s="11">
        <f>C267*D267</f>
        <v>0</v>
      </c>
    </row>
    <row r="268" s="11" customFormat="1" ht="171">
      <c r="A268" s="66" t="s">
        <v>326</v>
      </c>
    </row>
    <row r="269" spans="1:3" s="11" customFormat="1" ht="14.25">
      <c r="A269" s="41"/>
      <c r="B269" s="11" t="s">
        <v>21</v>
      </c>
      <c r="C269" s="11">
        <v>91.98</v>
      </c>
    </row>
    <row r="270" spans="1:5" ht="15">
      <c r="A270" s="28"/>
      <c r="E270" s="11"/>
    </row>
    <row r="271" s="11" customFormat="1" ht="19.5" customHeight="1">
      <c r="A271" s="64" t="s">
        <v>121</v>
      </c>
    </row>
    <row r="272" s="11" customFormat="1" ht="276" customHeight="1">
      <c r="A272" s="54" t="s">
        <v>327</v>
      </c>
    </row>
    <row r="273" spans="1:3" s="11" customFormat="1" ht="57">
      <c r="A273" s="41" t="s">
        <v>118</v>
      </c>
      <c r="B273" s="11" t="s">
        <v>8</v>
      </c>
      <c r="C273" s="11">
        <v>1</v>
      </c>
    </row>
    <row r="274" spans="1:3" s="11" customFormat="1" ht="28.5">
      <c r="A274" s="41" t="s">
        <v>119</v>
      </c>
      <c r="B274" s="11" t="s">
        <v>8</v>
      </c>
      <c r="C274" s="11">
        <v>1</v>
      </c>
    </row>
    <row r="275" spans="1:3" s="11" customFormat="1" ht="14.25">
      <c r="A275" s="41" t="s">
        <v>120</v>
      </c>
      <c r="B275" s="11" t="s">
        <v>8</v>
      </c>
      <c r="C275" s="11">
        <v>2</v>
      </c>
    </row>
    <row r="276" s="11" customFormat="1" ht="14.25">
      <c r="A276" s="41"/>
    </row>
    <row r="277" s="11" customFormat="1" ht="14.25">
      <c r="A277" s="41"/>
    </row>
    <row r="278" s="11" customFormat="1" ht="14.25">
      <c r="A278" s="41"/>
    </row>
    <row r="279" spans="1:5" s="11" customFormat="1" ht="14.25">
      <c r="A279" s="41"/>
      <c r="E279" s="11">
        <f>C279*D279</f>
        <v>0</v>
      </c>
    </row>
    <row r="280" spans="1:5" s="11" customFormat="1" ht="14.25">
      <c r="A280" s="41"/>
      <c r="E280" s="11">
        <f>C280*D280</f>
        <v>0</v>
      </c>
    </row>
    <row r="281" spans="1:5" s="11" customFormat="1" ht="14.25">
      <c r="A281" s="41"/>
      <c r="E281" s="11">
        <f>C281*D281</f>
        <v>0</v>
      </c>
    </row>
    <row r="282" spans="1:5" s="11" customFormat="1" ht="14.25">
      <c r="A282" s="41"/>
      <c r="E282" s="11">
        <f>C282*D282</f>
        <v>0</v>
      </c>
    </row>
    <row r="283" spans="1:5" s="10" customFormat="1" ht="12.75">
      <c r="A283" s="9"/>
      <c r="B283" s="18" t="s">
        <v>3</v>
      </c>
      <c r="C283" s="19" t="s">
        <v>4</v>
      </c>
      <c r="D283" s="19" t="s">
        <v>5</v>
      </c>
      <c r="E283" s="20" t="s">
        <v>6</v>
      </c>
    </row>
    <row r="284" spans="1:5" s="11" customFormat="1" ht="14.25">
      <c r="A284" s="41"/>
      <c r="E284" s="11">
        <f>C284*D284</f>
        <v>0</v>
      </c>
    </row>
    <row r="285" spans="1:5" s="11" customFormat="1" ht="14.25">
      <c r="A285" s="64" t="s">
        <v>123</v>
      </c>
      <c r="E285" s="11">
        <f>C285*D285</f>
        <v>0</v>
      </c>
    </row>
    <row r="286" s="11" customFormat="1" ht="42.75">
      <c r="A286" s="54" t="s">
        <v>122</v>
      </c>
    </row>
    <row r="287" spans="1:3" s="11" customFormat="1" ht="14.25">
      <c r="A287" s="41"/>
      <c r="B287" s="11" t="s">
        <v>8</v>
      </c>
      <c r="C287" s="11">
        <v>2</v>
      </c>
    </row>
    <row r="288" s="11" customFormat="1" ht="14.25">
      <c r="A288" s="41"/>
    </row>
    <row r="289" s="11" customFormat="1" ht="28.5">
      <c r="A289" s="64" t="s">
        <v>124</v>
      </c>
    </row>
    <row r="290" s="11" customFormat="1" ht="213.75">
      <c r="A290" s="54" t="s">
        <v>328</v>
      </c>
    </row>
    <row r="291" spans="1:3" s="11" customFormat="1" ht="14.25">
      <c r="A291" s="41"/>
      <c r="B291" s="11" t="s">
        <v>8</v>
      </c>
      <c r="C291" s="11">
        <v>1</v>
      </c>
    </row>
    <row r="292" s="11" customFormat="1" ht="14.25">
      <c r="A292" s="41"/>
    </row>
    <row r="293" s="11" customFormat="1" ht="14.25">
      <c r="A293" s="64" t="s">
        <v>129</v>
      </c>
    </row>
    <row r="294" s="11" customFormat="1" ht="146.25" customHeight="1">
      <c r="A294" s="54" t="s">
        <v>329</v>
      </c>
    </row>
    <row r="295" spans="1:3" s="11" customFormat="1" ht="14.25">
      <c r="A295" s="41" t="s">
        <v>125</v>
      </c>
      <c r="B295" s="11" t="s">
        <v>8</v>
      </c>
      <c r="C295" s="11">
        <v>2</v>
      </c>
    </row>
    <row r="296" spans="1:3" s="11" customFormat="1" ht="14.25">
      <c r="A296" s="41" t="s">
        <v>126</v>
      </c>
      <c r="B296" s="11" t="s">
        <v>8</v>
      </c>
      <c r="C296" s="11">
        <v>1</v>
      </c>
    </row>
    <row r="297" spans="1:3" s="11" customFormat="1" ht="14.25">
      <c r="A297" s="41" t="s">
        <v>127</v>
      </c>
      <c r="B297" s="11" t="s">
        <v>8</v>
      </c>
      <c r="C297" s="11">
        <v>1</v>
      </c>
    </row>
    <row r="298" spans="1:3" s="11" customFormat="1" ht="14.25">
      <c r="A298" s="41" t="s">
        <v>128</v>
      </c>
      <c r="B298" s="11" t="s">
        <v>8</v>
      </c>
      <c r="C298" s="11">
        <v>1</v>
      </c>
    </row>
    <row r="299" spans="1:5" ht="15">
      <c r="A299" s="28"/>
      <c r="E299" s="11"/>
    </row>
    <row r="300" spans="1:5" ht="15">
      <c r="A300" s="28"/>
      <c r="E300" s="11"/>
    </row>
    <row r="301" spans="1:5" ht="15">
      <c r="A301" s="28"/>
      <c r="E301" s="11"/>
    </row>
    <row r="302" spans="1:5" ht="15">
      <c r="A302" s="28"/>
      <c r="E302" s="11"/>
    </row>
    <row r="303" spans="1:5" ht="15">
      <c r="A303" s="28"/>
      <c r="E303" s="11">
        <f aca="true" t="shared" si="1" ref="E303:E319">C303*D303</f>
        <v>0</v>
      </c>
    </row>
    <row r="304" spans="1:5" ht="15">
      <c r="A304" s="28"/>
      <c r="E304" s="11">
        <f t="shared" si="1"/>
        <v>0</v>
      </c>
    </row>
    <row r="305" spans="1:5" ht="15">
      <c r="A305" s="28"/>
      <c r="E305" s="11">
        <f t="shared" si="1"/>
        <v>0</v>
      </c>
    </row>
    <row r="306" spans="1:5" ht="15">
      <c r="A306" s="28"/>
      <c r="E306" s="11">
        <f t="shared" si="1"/>
        <v>0</v>
      </c>
    </row>
    <row r="307" spans="1:5" ht="15">
      <c r="A307" s="28"/>
      <c r="E307" s="11">
        <f t="shared" si="1"/>
        <v>0</v>
      </c>
    </row>
    <row r="308" spans="1:5" s="10" customFormat="1" ht="12.75">
      <c r="A308" s="9"/>
      <c r="B308" s="18" t="s">
        <v>3</v>
      </c>
      <c r="C308" s="19" t="s">
        <v>4</v>
      </c>
      <c r="D308" s="19" t="s">
        <v>5</v>
      </c>
      <c r="E308" s="20" t="s">
        <v>6</v>
      </c>
    </row>
    <row r="309" spans="1:5" s="11" customFormat="1" ht="14.25">
      <c r="A309" s="28"/>
      <c r="E309" s="11">
        <f t="shared" si="1"/>
        <v>0</v>
      </c>
    </row>
    <row r="310" spans="1:5" s="11" customFormat="1" ht="14.25">
      <c r="A310" s="39" t="s">
        <v>132</v>
      </c>
      <c r="E310" s="11">
        <f t="shared" si="1"/>
        <v>0</v>
      </c>
    </row>
    <row r="311" s="11" customFormat="1" ht="142.5">
      <c r="A311" s="61" t="s">
        <v>330</v>
      </c>
    </row>
    <row r="312" spans="1:3" s="11" customFormat="1" ht="14.25">
      <c r="A312" s="61" t="s">
        <v>130</v>
      </c>
      <c r="B312" s="11" t="s">
        <v>21</v>
      </c>
      <c r="C312" s="11">
        <v>36.79</v>
      </c>
    </row>
    <row r="313" spans="1:3" s="11" customFormat="1" ht="15.75" customHeight="1">
      <c r="A313" s="40" t="s">
        <v>131</v>
      </c>
      <c r="B313" s="11" t="s">
        <v>21</v>
      </c>
      <c r="C313" s="11">
        <v>55.19</v>
      </c>
    </row>
    <row r="314" spans="1:5" ht="15">
      <c r="A314" s="28"/>
      <c r="E314" s="11"/>
    </row>
    <row r="315" s="11" customFormat="1" ht="14.25">
      <c r="A315" s="39" t="s">
        <v>134</v>
      </c>
    </row>
    <row r="316" s="11" customFormat="1" ht="71.25">
      <c r="A316" s="67" t="s">
        <v>133</v>
      </c>
    </row>
    <row r="317" spans="1:3" s="11" customFormat="1" ht="14.25">
      <c r="A317" s="28"/>
      <c r="B317" s="11" t="s">
        <v>8</v>
      </c>
      <c r="C317" s="11">
        <v>1</v>
      </c>
    </row>
    <row r="318" s="11" customFormat="1" ht="14.25">
      <c r="A318" s="28"/>
    </row>
    <row r="319" spans="1:5" s="11" customFormat="1" ht="14.25">
      <c r="A319" s="39" t="s">
        <v>135</v>
      </c>
      <c r="B319" s="48"/>
      <c r="C319" s="48"/>
      <c r="D319" s="48"/>
      <c r="E319" s="11">
        <f t="shared" si="1"/>
        <v>0</v>
      </c>
    </row>
    <row r="320" spans="1:4" s="11" customFormat="1" ht="114">
      <c r="A320" s="67" t="s">
        <v>331</v>
      </c>
      <c r="B320" s="24" t="s">
        <v>21</v>
      </c>
      <c r="C320" s="27">
        <f>(1.32*2+1.46+0.93+0.25+0.93+2.3)*0.7</f>
        <v>5.956999999999998</v>
      </c>
      <c r="D320" s="27"/>
    </row>
    <row r="321" s="11" customFormat="1" ht="14.25">
      <c r="A321" s="28"/>
    </row>
    <row r="322" s="11" customFormat="1" ht="28.5">
      <c r="A322" s="28" t="s">
        <v>136</v>
      </c>
    </row>
    <row r="323" spans="1:3" s="11" customFormat="1" ht="15.75" customHeight="1">
      <c r="A323" s="23" t="s">
        <v>137</v>
      </c>
      <c r="B323" s="34" t="s">
        <v>15</v>
      </c>
      <c r="C323" s="11">
        <v>23</v>
      </c>
    </row>
    <row r="324" s="11" customFormat="1" ht="14.25">
      <c r="A324" s="28"/>
    </row>
    <row r="325" s="11" customFormat="1" ht="28.5">
      <c r="A325" s="28" t="s">
        <v>138</v>
      </c>
    </row>
    <row r="326" spans="1:3" s="11" customFormat="1" ht="28.5">
      <c r="A326" s="23" t="s">
        <v>139</v>
      </c>
      <c r="B326" s="34" t="s">
        <v>15</v>
      </c>
      <c r="C326" s="11">
        <v>2</v>
      </c>
    </row>
    <row r="327" s="11" customFormat="1" ht="14.25">
      <c r="A327" s="28"/>
    </row>
    <row r="328" s="11" customFormat="1" ht="14.25">
      <c r="A328" s="68" t="s">
        <v>140</v>
      </c>
    </row>
    <row r="329" spans="1:3" s="11" customFormat="1" ht="15" customHeight="1">
      <c r="A329" s="49" t="s">
        <v>141</v>
      </c>
      <c r="B329" s="34" t="s">
        <v>34</v>
      </c>
      <c r="C329" s="11">
        <v>40</v>
      </c>
    </row>
    <row r="330" spans="1:5" s="11" customFormat="1" ht="14.25">
      <c r="A330" s="12"/>
      <c r="B330" s="13"/>
      <c r="C330" s="14"/>
      <c r="D330" s="14"/>
      <c r="E330" s="14"/>
    </row>
    <row r="331" spans="1:5" s="11" customFormat="1" ht="14.25">
      <c r="A331" s="31" t="s">
        <v>13</v>
      </c>
      <c r="B331" s="16"/>
      <c r="C331" s="16"/>
      <c r="D331" s="16"/>
      <c r="E331" s="32"/>
    </row>
    <row r="332" spans="1:5" s="11" customFormat="1" ht="14.25">
      <c r="A332" s="12"/>
      <c r="B332" s="13"/>
      <c r="C332" s="14"/>
      <c r="D332" s="14"/>
      <c r="E332" s="14"/>
    </row>
    <row r="333" spans="1:5" s="11" customFormat="1" ht="14.25">
      <c r="A333" s="12"/>
      <c r="B333" s="13"/>
      <c r="C333" s="14"/>
      <c r="D333" s="14"/>
      <c r="E333" s="14"/>
    </row>
    <row r="334" spans="1:5" s="11" customFormat="1" ht="14.25">
      <c r="A334" s="12"/>
      <c r="B334" s="13"/>
      <c r="C334" s="14"/>
      <c r="D334" s="14"/>
      <c r="E334" s="14"/>
    </row>
    <row r="335" spans="1:5" s="11" customFormat="1" ht="14.25">
      <c r="A335" s="12"/>
      <c r="B335" s="13"/>
      <c r="C335" s="14"/>
      <c r="D335" s="14"/>
      <c r="E335" s="14"/>
    </row>
    <row r="336" spans="1:5" s="10" customFormat="1" ht="12.75">
      <c r="A336" s="9"/>
      <c r="B336" s="18" t="s">
        <v>3</v>
      </c>
      <c r="C336" s="19" t="s">
        <v>4</v>
      </c>
      <c r="D336" s="19" t="s">
        <v>5</v>
      </c>
      <c r="E336" s="20" t="s">
        <v>6</v>
      </c>
    </row>
    <row r="337" spans="1:5" s="11" customFormat="1" ht="14.25">
      <c r="A337" s="12"/>
      <c r="B337" s="13"/>
      <c r="C337" s="14"/>
      <c r="D337" s="14"/>
      <c r="E337" s="14"/>
    </row>
    <row r="338" spans="1:5" s="11" customFormat="1" ht="14.25">
      <c r="A338" s="12" t="s">
        <v>142</v>
      </c>
      <c r="B338" s="13"/>
      <c r="C338" s="14"/>
      <c r="D338" s="14"/>
      <c r="E338" s="14"/>
    </row>
    <row r="339" spans="1:5" s="11" customFormat="1" ht="14.25">
      <c r="A339" s="12"/>
      <c r="B339" s="13"/>
      <c r="C339" s="14"/>
      <c r="D339" s="14"/>
      <c r="E339" s="14"/>
    </row>
    <row r="340" spans="1:2" s="11" customFormat="1" ht="28.5">
      <c r="A340" s="39" t="s">
        <v>146</v>
      </c>
      <c r="B340" s="34"/>
    </row>
    <row r="341" spans="1:5" s="11" customFormat="1" ht="14.25">
      <c r="A341" s="40" t="s">
        <v>144</v>
      </c>
      <c r="B341" s="24" t="s">
        <v>21</v>
      </c>
      <c r="C341" s="27">
        <v>2</v>
      </c>
      <c r="D341" s="27"/>
      <c r="E341" s="27"/>
    </row>
    <row r="342" spans="1:5" s="11" customFormat="1" ht="14.25">
      <c r="A342" s="41"/>
      <c r="B342" s="24"/>
      <c r="C342" s="42"/>
      <c r="D342" s="43"/>
      <c r="E342" s="27"/>
    </row>
    <row r="343" spans="1:5" s="11" customFormat="1" ht="28.5">
      <c r="A343" s="39" t="s">
        <v>147</v>
      </c>
      <c r="B343" s="34"/>
      <c r="E343" s="27"/>
    </row>
    <row r="344" spans="1:5" s="11" customFormat="1" ht="42.75">
      <c r="A344" s="40" t="s">
        <v>332</v>
      </c>
      <c r="E344" s="27"/>
    </row>
    <row r="345" spans="1:5" s="11" customFormat="1" ht="88.5" customHeight="1">
      <c r="A345" s="69" t="s">
        <v>333</v>
      </c>
      <c r="B345" s="24" t="s">
        <v>21</v>
      </c>
      <c r="C345" s="27">
        <f>6*1.1</f>
        <v>6.6000000000000005</v>
      </c>
      <c r="D345" s="27"/>
      <c r="E345" s="27"/>
    </row>
    <row r="346" spans="1:5" s="11" customFormat="1" ht="14.25">
      <c r="A346" s="41"/>
      <c r="B346" s="24"/>
      <c r="C346" s="42"/>
      <c r="D346" s="43"/>
      <c r="E346" s="27"/>
    </row>
    <row r="347" spans="1:5" s="11" customFormat="1" ht="14.25">
      <c r="A347" s="39" t="s">
        <v>148</v>
      </c>
      <c r="B347" s="24"/>
      <c r="C347" s="42"/>
      <c r="D347" s="43"/>
      <c r="E347" s="27"/>
    </row>
    <row r="348" spans="1:5" s="11" customFormat="1" ht="186.75" customHeight="1">
      <c r="A348" s="41" t="s">
        <v>334</v>
      </c>
      <c r="B348" s="24" t="s">
        <v>7</v>
      </c>
      <c r="C348" s="27">
        <v>1</v>
      </c>
      <c r="D348" s="27"/>
      <c r="E348" s="27"/>
    </row>
    <row r="349" spans="1:5" s="11" customFormat="1" ht="14.25">
      <c r="A349" s="12"/>
      <c r="B349" s="13"/>
      <c r="C349" s="14"/>
      <c r="D349" s="14"/>
      <c r="E349" s="14"/>
    </row>
    <row r="350" spans="1:5" s="11" customFormat="1" ht="14.25">
      <c r="A350" s="31" t="s">
        <v>143</v>
      </c>
      <c r="B350" s="16"/>
      <c r="C350" s="16"/>
      <c r="D350" s="16"/>
      <c r="E350" s="32">
        <f>SUM(E340:E349)</f>
        <v>0</v>
      </c>
    </row>
    <row r="351" spans="1:5" s="11" customFormat="1" ht="14.25">
      <c r="A351" s="12"/>
      <c r="B351" s="13"/>
      <c r="C351" s="14"/>
      <c r="D351" s="14"/>
      <c r="E351" s="14"/>
    </row>
    <row r="352" spans="1:5" s="11" customFormat="1" ht="14.25">
      <c r="A352" s="12"/>
      <c r="B352" s="13"/>
      <c r="C352" s="14"/>
      <c r="D352" s="14"/>
      <c r="E352" s="14"/>
    </row>
    <row r="353" spans="1:5" s="11" customFormat="1" ht="14.25">
      <c r="A353" s="12"/>
      <c r="B353" s="13"/>
      <c r="C353" s="14"/>
      <c r="D353" s="14"/>
      <c r="E353" s="14"/>
    </row>
    <row r="354" spans="1:5" s="11" customFormat="1" ht="14.25">
      <c r="A354" s="12"/>
      <c r="B354" s="13"/>
      <c r="C354" s="14"/>
      <c r="D354" s="14"/>
      <c r="E354" s="14"/>
    </row>
    <row r="355" spans="1:5" s="11" customFormat="1" ht="14.25">
      <c r="A355" s="12"/>
      <c r="B355" s="13"/>
      <c r="C355" s="14"/>
      <c r="D355" s="14"/>
      <c r="E355" s="14"/>
    </row>
    <row r="356" spans="1:5" s="11" customFormat="1" ht="14.25">
      <c r="A356" s="12"/>
      <c r="B356" s="13"/>
      <c r="C356" s="14"/>
      <c r="D356" s="14"/>
      <c r="E356" s="14"/>
    </row>
    <row r="357" spans="1:5" s="11" customFormat="1" ht="14.25">
      <c r="A357" s="12"/>
      <c r="B357" s="13"/>
      <c r="C357" s="14"/>
      <c r="D357" s="14"/>
      <c r="E357" s="14"/>
    </row>
    <row r="358" spans="1:5" s="11" customFormat="1" ht="14.25">
      <c r="A358" s="12"/>
      <c r="B358" s="13"/>
      <c r="C358" s="14"/>
      <c r="D358" s="14"/>
      <c r="E358" s="14"/>
    </row>
    <row r="359" spans="1:5" s="11" customFormat="1" ht="14.25">
      <c r="A359" s="12"/>
      <c r="B359" s="13"/>
      <c r="C359" s="14"/>
      <c r="D359" s="14"/>
      <c r="E359" s="14"/>
    </row>
    <row r="360" spans="1:5" s="11" customFormat="1" ht="14.25">
      <c r="A360" s="12"/>
      <c r="B360" s="13"/>
      <c r="C360" s="14"/>
      <c r="D360" s="14"/>
      <c r="E360" s="14"/>
    </row>
    <row r="361" spans="1:5" s="11" customFormat="1" ht="14.25">
      <c r="A361" s="12"/>
      <c r="B361" s="13"/>
      <c r="C361" s="14"/>
      <c r="D361" s="14"/>
      <c r="E361" s="14"/>
    </row>
    <row r="362" spans="1:5" s="11" customFormat="1" ht="14.25">
      <c r="A362" s="12"/>
      <c r="B362" s="13"/>
      <c r="C362" s="14"/>
      <c r="D362" s="14"/>
      <c r="E362" s="14"/>
    </row>
    <row r="363" spans="1:5" s="11" customFormat="1" ht="14.25">
      <c r="A363" s="12"/>
      <c r="B363" s="13"/>
      <c r="C363" s="14"/>
      <c r="D363" s="14"/>
      <c r="E363" s="14"/>
    </row>
    <row r="364" spans="1:5" s="11" customFormat="1" ht="14.25">
      <c r="A364" s="12"/>
      <c r="B364" s="13"/>
      <c r="C364" s="14"/>
      <c r="D364" s="14"/>
      <c r="E364" s="14"/>
    </row>
    <row r="365" spans="1:5" s="11" customFormat="1" ht="14.25">
      <c r="A365" s="12"/>
      <c r="B365" s="13"/>
      <c r="C365" s="14"/>
      <c r="D365" s="14"/>
      <c r="E365" s="14"/>
    </row>
    <row r="366" spans="1:5" s="10" customFormat="1" ht="12.75">
      <c r="A366" s="9"/>
      <c r="B366" s="18" t="s">
        <v>3</v>
      </c>
      <c r="C366" s="19" t="s">
        <v>4</v>
      </c>
      <c r="D366" s="19" t="s">
        <v>5</v>
      </c>
      <c r="E366" s="20" t="s">
        <v>6</v>
      </c>
    </row>
    <row r="367" spans="1:5" s="11" customFormat="1" ht="14.25">
      <c r="A367" s="12"/>
      <c r="B367" s="13"/>
      <c r="C367" s="14"/>
      <c r="D367" s="14"/>
      <c r="E367" s="14"/>
    </row>
    <row r="368" spans="1:5" s="11" customFormat="1" ht="14.25">
      <c r="A368" s="12" t="s">
        <v>149</v>
      </c>
      <c r="B368" s="13"/>
      <c r="C368" s="14"/>
      <c r="D368" s="14"/>
      <c r="E368" s="14"/>
    </row>
    <row r="369" spans="1:5" s="11" customFormat="1" ht="14.25">
      <c r="A369" s="12"/>
      <c r="B369" s="13"/>
      <c r="C369" s="14"/>
      <c r="D369" s="14"/>
      <c r="E369" s="14"/>
    </row>
    <row r="370" spans="1:5" s="11" customFormat="1" ht="14.25">
      <c r="A370" s="68" t="s">
        <v>152</v>
      </c>
      <c r="B370" s="13"/>
      <c r="C370" s="14"/>
      <c r="D370" s="14"/>
      <c r="E370" s="14"/>
    </row>
    <row r="371" spans="1:5" s="11" customFormat="1" ht="89.25" customHeight="1">
      <c r="A371" s="81" t="s">
        <v>151</v>
      </c>
      <c r="B371" s="13"/>
      <c r="C371" s="14"/>
      <c r="D371" s="14"/>
      <c r="E371" s="14"/>
    </row>
    <row r="372" spans="1:5" s="11" customFormat="1" ht="275.25" customHeight="1">
      <c r="A372" s="59" t="s">
        <v>355</v>
      </c>
      <c r="B372" s="13"/>
      <c r="C372" s="14"/>
      <c r="D372" s="14"/>
      <c r="E372" s="14"/>
    </row>
    <row r="373" spans="1:5" s="11" customFormat="1" ht="14.25">
      <c r="A373" s="12"/>
      <c r="B373" s="48" t="s">
        <v>8</v>
      </c>
      <c r="C373" s="48">
        <v>2</v>
      </c>
      <c r="D373" s="48"/>
      <c r="E373" s="48"/>
    </row>
    <row r="374" spans="1:5" s="11" customFormat="1" ht="14.25">
      <c r="A374" s="12"/>
      <c r="B374" s="48"/>
      <c r="C374" s="48"/>
      <c r="D374" s="48"/>
      <c r="E374" s="48">
        <f aca="true" t="shared" si="2" ref="E374:E440">C374*D374</f>
        <v>0</v>
      </c>
    </row>
    <row r="375" spans="1:5" s="11" customFormat="1" ht="14.25">
      <c r="A375" s="12"/>
      <c r="B375" s="48"/>
      <c r="C375" s="48"/>
      <c r="D375" s="48"/>
      <c r="E375" s="48">
        <f t="shared" si="2"/>
        <v>0</v>
      </c>
    </row>
    <row r="376" spans="1:5" s="11" customFormat="1" ht="14.25">
      <c r="A376" s="12"/>
      <c r="B376" s="48"/>
      <c r="C376" s="48"/>
      <c r="D376" s="48"/>
      <c r="E376" s="48">
        <f t="shared" si="2"/>
        <v>0</v>
      </c>
    </row>
    <row r="377" spans="1:5" s="11" customFormat="1" ht="14.25">
      <c r="A377" s="12"/>
      <c r="B377" s="48"/>
      <c r="C377" s="48"/>
      <c r="D377" s="48"/>
      <c r="E377" s="48">
        <f t="shared" si="2"/>
        <v>0</v>
      </c>
    </row>
    <row r="378" spans="1:5" s="11" customFormat="1" ht="14.25">
      <c r="A378" s="12"/>
      <c r="B378" s="48"/>
      <c r="C378" s="48"/>
      <c r="D378" s="48"/>
      <c r="E378" s="48">
        <f t="shared" si="2"/>
        <v>0</v>
      </c>
    </row>
    <row r="379" spans="1:5" s="11" customFormat="1" ht="14.25">
      <c r="A379" s="12"/>
      <c r="B379" s="48"/>
      <c r="C379" s="48"/>
      <c r="D379" s="48"/>
      <c r="E379" s="48">
        <f t="shared" si="2"/>
        <v>0</v>
      </c>
    </row>
    <row r="380" spans="1:5" s="11" customFormat="1" ht="14.25">
      <c r="A380" s="12"/>
      <c r="B380" s="48"/>
      <c r="C380" s="48"/>
      <c r="D380" s="48"/>
      <c r="E380" s="48">
        <f t="shared" si="2"/>
        <v>0</v>
      </c>
    </row>
    <row r="381" spans="1:5" s="11" customFormat="1" ht="14.25">
      <c r="A381" s="12"/>
      <c r="B381" s="48"/>
      <c r="C381" s="48"/>
      <c r="D381" s="48"/>
      <c r="E381" s="48">
        <f t="shared" si="2"/>
        <v>0</v>
      </c>
    </row>
    <row r="382" spans="1:5" s="11" customFormat="1" ht="14.25">
      <c r="A382" s="12"/>
      <c r="B382" s="48"/>
      <c r="C382" s="48"/>
      <c r="D382" s="48"/>
      <c r="E382" s="48">
        <f t="shared" si="2"/>
        <v>0</v>
      </c>
    </row>
    <row r="383" spans="1:5" s="11" customFormat="1" ht="14.25">
      <c r="A383" s="12"/>
      <c r="B383" s="48"/>
      <c r="C383" s="48"/>
      <c r="D383" s="48"/>
      <c r="E383" s="48">
        <f t="shared" si="2"/>
        <v>0</v>
      </c>
    </row>
    <row r="384" spans="1:5" s="11" customFormat="1" ht="14.25">
      <c r="A384" s="12"/>
      <c r="B384" s="48"/>
      <c r="C384" s="48"/>
      <c r="D384" s="48"/>
      <c r="E384" s="48"/>
    </row>
    <row r="385" spans="1:5" s="11" customFormat="1" ht="14.25">
      <c r="A385" s="12"/>
      <c r="B385" s="48"/>
      <c r="C385" s="48"/>
      <c r="D385" s="48"/>
      <c r="E385" s="48"/>
    </row>
    <row r="386" spans="1:5" s="11" customFormat="1" ht="14.25">
      <c r="A386" s="12"/>
      <c r="B386" s="48"/>
      <c r="C386" s="48"/>
      <c r="D386" s="48"/>
      <c r="E386" s="48">
        <f t="shared" si="2"/>
        <v>0</v>
      </c>
    </row>
    <row r="387" spans="1:5" s="11" customFormat="1" ht="14.25">
      <c r="A387" s="12"/>
      <c r="B387" s="48"/>
      <c r="C387" s="48"/>
      <c r="D387" s="48"/>
      <c r="E387" s="48">
        <f t="shared" si="2"/>
        <v>0</v>
      </c>
    </row>
    <row r="388" spans="1:5" s="11" customFormat="1" ht="14.25">
      <c r="A388" s="12"/>
      <c r="B388" s="48"/>
      <c r="C388" s="48"/>
      <c r="D388" s="48"/>
      <c r="E388" s="48">
        <f t="shared" si="2"/>
        <v>0</v>
      </c>
    </row>
    <row r="389" spans="1:5" s="11" customFormat="1" ht="14.25">
      <c r="A389" s="12"/>
      <c r="B389" s="48"/>
      <c r="C389" s="48"/>
      <c r="D389" s="48"/>
      <c r="E389" s="48">
        <f t="shared" si="2"/>
        <v>0</v>
      </c>
    </row>
    <row r="390" spans="1:5" s="11" customFormat="1" ht="14.25">
      <c r="A390" s="12"/>
      <c r="B390" s="48"/>
      <c r="C390" s="48"/>
      <c r="D390" s="48"/>
      <c r="E390" s="48">
        <f t="shared" si="2"/>
        <v>0</v>
      </c>
    </row>
    <row r="391" spans="1:5" s="11" customFormat="1" ht="14.25">
      <c r="A391" s="12"/>
      <c r="B391" s="48"/>
      <c r="C391" s="48"/>
      <c r="D391" s="48"/>
      <c r="E391" s="48">
        <f t="shared" si="2"/>
        <v>0</v>
      </c>
    </row>
    <row r="392" spans="1:5" s="11" customFormat="1" ht="14.25">
      <c r="A392" s="12"/>
      <c r="B392" s="48"/>
      <c r="C392" s="48"/>
      <c r="D392" s="48"/>
      <c r="E392" s="48">
        <f t="shared" si="2"/>
        <v>0</v>
      </c>
    </row>
    <row r="393" spans="1:5" s="11" customFormat="1" ht="14.25">
      <c r="A393" s="12"/>
      <c r="B393" s="48"/>
      <c r="C393" s="48"/>
      <c r="D393" s="48"/>
      <c r="E393" s="48">
        <f t="shared" si="2"/>
        <v>0</v>
      </c>
    </row>
    <row r="394" spans="1:5" s="10" customFormat="1" ht="12.75">
      <c r="A394" s="9"/>
      <c r="B394" s="18" t="s">
        <v>3</v>
      </c>
      <c r="C394" s="19" t="s">
        <v>4</v>
      </c>
      <c r="D394" s="19" t="s">
        <v>5</v>
      </c>
      <c r="E394" s="20" t="s">
        <v>6</v>
      </c>
    </row>
    <row r="395" spans="1:5" s="11" customFormat="1" ht="14.25">
      <c r="A395" s="12"/>
      <c r="B395" s="13"/>
      <c r="C395" s="14"/>
      <c r="D395" s="14"/>
      <c r="E395" s="48">
        <f t="shared" si="2"/>
        <v>0</v>
      </c>
    </row>
    <row r="396" spans="1:5" s="11" customFormat="1" ht="14.25">
      <c r="A396" s="68" t="s">
        <v>154</v>
      </c>
      <c r="B396" s="13"/>
      <c r="C396" s="14"/>
      <c r="D396" s="14"/>
      <c r="E396" s="48">
        <f t="shared" si="2"/>
        <v>0</v>
      </c>
    </row>
    <row r="397" spans="1:5" s="11" customFormat="1" ht="75" customHeight="1">
      <c r="A397" s="81" t="s">
        <v>153</v>
      </c>
      <c r="B397" s="13"/>
      <c r="C397" s="14"/>
      <c r="D397" s="14"/>
      <c r="E397" s="48">
        <f t="shared" si="2"/>
        <v>0</v>
      </c>
    </row>
    <row r="398" spans="1:5" s="11" customFormat="1" ht="285">
      <c r="A398" s="59" t="s">
        <v>356</v>
      </c>
      <c r="B398" s="13"/>
      <c r="C398" s="14"/>
      <c r="D398" s="14"/>
      <c r="E398" s="48"/>
    </row>
    <row r="399" spans="1:5" s="11" customFormat="1" ht="14.25">
      <c r="A399" s="12"/>
      <c r="B399" s="48" t="s">
        <v>8</v>
      </c>
      <c r="C399" s="48">
        <v>1</v>
      </c>
      <c r="D399" s="48"/>
      <c r="E399" s="48"/>
    </row>
    <row r="400" spans="1:5" s="11" customFormat="1" ht="14.25">
      <c r="A400" s="12"/>
      <c r="B400" s="13"/>
      <c r="C400" s="14"/>
      <c r="D400" s="14"/>
      <c r="E400" s="48"/>
    </row>
    <row r="401" spans="1:5" s="11" customFormat="1" ht="14.25">
      <c r="A401" s="12"/>
      <c r="B401" s="13"/>
      <c r="C401" s="14"/>
      <c r="D401" s="14"/>
      <c r="E401" s="48">
        <f t="shared" si="2"/>
        <v>0</v>
      </c>
    </row>
    <row r="402" spans="1:5" s="11" customFormat="1" ht="14.25">
      <c r="A402" s="12"/>
      <c r="B402" s="13"/>
      <c r="C402" s="14"/>
      <c r="D402" s="14"/>
      <c r="E402" s="48">
        <f t="shared" si="2"/>
        <v>0</v>
      </c>
    </row>
    <row r="403" spans="1:5" s="11" customFormat="1" ht="14.25">
      <c r="A403" s="12"/>
      <c r="B403" s="13"/>
      <c r="C403" s="14"/>
      <c r="D403" s="14"/>
      <c r="E403" s="48">
        <f t="shared" si="2"/>
        <v>0</v>
      </c>
    </row>
    <row r="404" spans="1:5" s="11" customFormat="1" ht="14.25">
      <c r="A404" s="12"/>
      <c r="B404" s="13"/>
      <c r="C404" s="14"/>
      <c r="D404" s="14"/>
      <c r="E404" s="48">
        <f t="shared" si="2"/>
        <v>0</v>
      </c>
    </row>
    <row r="405" spans="1:5" s="11" customFormat="1" ht="14.25">
      <c r="A405" s="12"/>
      <c r="B405" s="13"/>
      <c r="C405" s="14"/>
      <c r="D405" s="14"/>
      <c r="E405" s="48">
        <f t="shared" si="2"/>
        <v>0</v>
      </c>
    </row>
    <row r="406" spans="1:5" s="11" customFormat="1" ht="14.25">
      <c r="A406" s="12"/>
      <c r="B406" s="13"/>
      <c r="C406" s="14"/>
      <c r="D406" s="14"/>
      <c r="E406" s="48">
        <f t="shared" si="2"/>
        <v>0</v>
      </c>
    </row>
    <row r="407" spans="1:5" s="11" customFormat="1" ht="14.25">
      <c r="A407" s="12"/>
      <c r="B407" s="13"/>
      <c r="C407" s="14"/>
      <c r="D407" s="14"/>
      <c r="E407" s="48">
        <f t="shared" si="2"/>
        <v>0</v>
      </c>
    </row>
    <row r="408" spans="1:5" s="11" customFormat="1" ht="14.25">
      <c r="A408" s="12"/>
      <c r="B408" s="13"/>
      <c r="C408" s="14"/>
      <c r="D408" s="14"/>
      <c r="E408" s="48">
        <f t="shared" si="2"/>
        <v>0</v>
      </c>
    </row>
    <row r="409" spans="1:5" s="11" customFormat="1" ht="14.25">
      <c r="A409" s="12"/>
      <c r="B409" s="13"/>
      <c r="C409" s="14"/>
      <c r="D409" s="14"/>
      <c r="E409" s="48">
        <f t="shared" si="2"/>
        <v>0</v>
      </c>
    </row>
    <row r="410" spans="1:5" s="11" customFormat="1" ht="14.25">
      <c r="A410" s="12"/>
      <c r="B410" s="13"/>
      <c r="C410" s="14"/>
      <c r="D410" s="14"/>
      <c r="E410" s="48">
        <f t="shared" si="2"/>
        <v>0</v>
      </c>
    </row>
    <row r="411" spans="1:5" s="11" customFormat="1" ht="14.25">
      <c r="A411" s="12"/>
      <c r="B411" s="13"/>
      <c r="C411" s="14"/>
      <c r="D411" s="14"/>
      <c r="E411" s="48">
        <f t="shared" si="2"/>
        <v>0</v>
      </c>
    </row>
    <row r="412" spans="1:5" s="11" customFormat="1" ht="14.25">
      <c r="A412" s="12"/>
      <c r="B412" s="13"/>
      <c r="C412" s="14"/>
      <c r="D412" s="14"/>
      <c r="E412" s="48">
        <f t="shared" si="2"/>
        <v>0</v>
      </c>
    </row>
    <row r="413" spans="1:5" s="11" customFormat="1" ht="14.25">
      <c r="A413" s="12"/>
      <c r="B413" s="13"/>
      <c r="C413" s="14"/>
      <c r="D413" s="14"/>
      <c r="E413" s="48"/>
    </row>
    <row r="414" spans="1:5" s="11" customFormat="1" ht="14.25">
      <c r="A414" s="12"/>
      <c r="B414" s="13"/>
      <c r="C414" s="14"/>
      <c r="D414" s="14"/>
      <c r="E414" s="48">
        <f t="shared" si="2"/>
        <v>0</v>
      </c>
    </row>
    <row r="415" spans="1:5" s="11" customFormat="1" ht="14.25">
      <c r="A415" s="12"/>
      <c r="B415" s="13"/>
      <c r="C415" s="14"/>
      <c r="D415" s="14"/>
      <c r="E415" s="48">
        <f t="shared" si="2"/>
        <v>0</v>
      </c>
    </row>
    <row r="416" spans="1:5" s="11" customFormat="1" ht="14.25">
      <c r="A416" s="12"/>
      <c r="B416" s="13"/>
      <c r="C416" s="14"/>
      <c r="D416" s="14"/>
      <c r="E416" s="48">
        <f t="shared" si="2"/>
        <v>0</v>
      </c>
    </row>
    <row r="417" spans="1:5" s="11" customFormat="1" ht="14.25">
      <c r="A417" s="12"/>
      <c r="B417" s="13"/>
      <c r="C417" s="14"/>
      <c r="D417" s="14"/>
      <c r="E417" s="48">
        <f t="shared" si="2"/>
        <v>0</v>
      </c>
    </row>
    <row r="418" spans="1:5" s="11" customFormat="1" ht="14.25">
      <c r="A418" s="12"/>
      <c r="B418" s="13"/>
      <c r="C418" s="14"/>
      <c r="D418" s="14"/>
      <c r="E418" s="48">
        <f t="shared" si="2"/>
        <v>0</v>
      </c>
    </row>
    <row r="419" spans="1:5" s="11" customFormat="1" ht="14.25">
      <c r="A419" s="12"/>
      <c r="B419" s="13"/>
      <c r="C419" s="14"/>
      <c r="D419" s="14"/>
      <c r="E419" s="48">
        <f t="shared" si="2"/>
        <v>0</v>
      </c>
    </row>
    <row r="420" spans="1:5" s="11" customFormat="1" ht="14.25">
      <c r="A420" s="12"/>
      <c r="B420" s="13"/>
      <c r="C420" s="14"/>
      <c r="D420" s="14"/>
      <c r="E420" s="48">
        <f t="shared" si="2"/>
        <v>0</v>
      </c>
    </row>
    <row r="421" spans="1:5" s="11" customFormat="1" ht="14.25">
      <c r="A421" s="12"/>
      <c r="B421" s="13"/>
      <c r="C421" s="14"/>
      <c r="D421" s="14"/>
      <c r="E421" s="48">
        <f t="shared" si="2"/>
        <v>0</v>
      </c>
    </row>
    <row r="422" spans="1:5" s="10" customFormat="1" ht="12.75">
      <c r="A422" s="9"/>
      <c r="B422" s="18" t="s">
        <v>3</v>
      </c>
      <c r="C422" s="19" t="s">
        <v>4</v>
      </c>
      <c r="D422" s="19" t="s">
        <v>5</v>
      </c>
      <c r="E422" s="20" t="s">
        <v>6</v>
      </c>
    </row>
    <row r="423" spans="1:5" s="11" customFormat="1" ht="14.25">
      <c r="A423" s="12"/>
      <c r="B423" s="13"/>
      <c r="C423" s="14"/>
      <c r="D423" s="14"/>
      <c r="E423" s="48">
        <f t="shared" si="2"/>
        <v>0</v>
      </c>
    </row>
    <row r="424" spans="1:5" s="11" customFormat="1" ht="14.25">
      <c r="A424" s="68" t="s">
        <v>156</v>
      </c>
      <c r="B424" s="13"/>
      <c r="C424" s="14"/>
      <c r="D424" s="14"/>
      <c r="E424" s="48">
        <f t="shared" si="2"/>
        <v>0</v>
      </c>
    </row>
    <row r="425" spans="1:5" s="11" customFormat="1" ht="73.5" customHeight="1">
      <c r="A425" s="81" t="s">
        <v>155</v>
      </c>
      <c r="B425" s="13"/>
      <c r="C425" s="14"/>
      <c r="D425" s="14"/>
      <c r="E425" s="48">
        <f t="shared" si="2"/>
        <v>0</v>
      </c>
    </row>
    <row r="426" spans="1:5" s="11" customFormat="1" ht="285">
      <c r="A426" s="59" t="s">
        <v>357</v>
      </c>
      <c r="B426" s="13"/>
      <c r="C426" s="14"/>
      <c r="D426" s="14"/>
      <c r="E426" s="48"/>
    </row>
    <row r="427" spans="1:5" s="11" customFormat="1" ht="14.25">
      <c r="A427" s="12"/>
      <c r="B427" s="48" t="s">
        <v>8</v>
      </c>
      <c r="C427" s="48">
        <v>2</v>
      </c>
      <c r="D427" s="48"/>
      <c r="E427" s="48"/>
    </row>
    <row r="428" spans="1:5" s="11" customFormat="1" ht="14.25">
      <c r="A428" s="12"/>
      <c r="B428" s="13"/>
      <c r="C428" s="14"/>
      <c r="D428" s="14"/>
      <c r="E428" s="48"/>
    </row>
    <row r="429" spans="1:5" s="11" customFormat="1" ht="14.25">
      <c r="A429" s="12"/>
      <c r="B429" s="13"/>
      <c r="C429" s="14"/>
      <c r="D429" s="14"/>
      <c r="E429" s="48">
        <f t="shared" si="2"/>
        <v>0</v>
      </c>
    </row>
    <row r="430" spans="1:5" s="11" customFormat="1" ht="14.25">
      <c r="A430" s="12"/>
      <c r="B430" s="13"/>
      <c r="C430" s="14"/>
      <c r="D430" s="14"/>
      <c r="E430" s="48">
        <f t="shared" si="2"/>
        <v>0</v>
      </c>
    </row>
    <row r="431" spans="1:5" s="11" customFormat="1" ht="14.25">
      <c r="A431" s="12"/>
      <c r="B431" s="13"/>
      <c r="C431" s="14"/>
      <c r="D431" s="14"/>
      <c r="E431" s="48">
        <f t="shared" si="2"/>
        <v>0</v>
      </c>
    </row>
    <row r="432" spans="1:5" s="11" customFormat="1" ht="14.25">
      <c r="A432" s="12"/>
      <c r="B432" s="13"/>
      <c r="C432" s="14"/>
      <c r="D432" s="14"/>
      <c r="E432" s="48">
        <f t="shared" si="2"/>
        <v>0</v>
      </c>
    </row>
    <row r="433" spans="1:5" s="11" customFormat="1" ht="14.25">
      <c r="A433" s="12"/>
      <c r="B433" s="13"/>
      <c r="C433" s="14"/>
      <c r="D433" s="14"/>
      <c r="E433" s="48">
        <f t="shared" si="2"/>
        <v>0</v>
      </c>
    </row>
    <row r="434" spans="1:5" s="11" customFormat="1" ht="14.25">
      <c r="A434" s="12"/>
      <c r="B434" s="13"/>
      <c r="C434" s="14"/>
      <c r="D434" s="14"/>
      <c r="E434" s="48">
        <f t="shared" si="2"/>
        <v>0</v>
      </c>
    </row>
    <row r="435" spans="1:5" s="11" customFormat="1" ht="14.25">
      <c r="A435" s="12"/>
      <c r="B435" s="13"/>
      <c r="C435" s="14"/>
      <c r="D435" s="14"/>
      <c r="E435" s="48">
        <f t="shared" si="2"/>
        <v>0</v>
      </c>
    </row>
    <row r="436" spans="1:5" s="11" customFormat="1" ht="14.25">
      <c r="A436" s="12"/>
      <c r="B436" s="13"/>
      <c r="C436" s="14"/>
      <c r="D436" s="14"/>
      <c r="E436" s="48">
        <f t="shared" si="2"/>
        <v>0</v>
      </c>
    </row>
    <row r="437" spans="1:5" s="11" customFormat="1" ht="14.25">
      <c r="A437" s="12"/>
      <c r="B437" s="13"/>
      <c r="C437" s="14"/>
      <c r="D437" s="14"/>
      <c r="E437" s="48">
        <f t="shared" si="2"/>
        <v>0</v>
      </c>
    </row>
    <row r="438" spans="1:5" s="11" customFormat="1" ht="14.25">
      <c r="A438" s="12"/>
      <c r="B438" s="13"/>
      <c r="C438" s="14"/>
      <c r="D438" s="14"/>
      <c r="E438" s="48">
        <f t="shared" si="2"/>
        <v>0</v>
      </c>
    </row>
    <row r="439" spans="1:5" s="11" customFormat="1" ht="14.25">
      <c r="A439" s="12"/>
      <c r="B439" s="13"/>
      <c r="C439" s="14"/>
      <c r="D439" s="14"/>
      <c r="E439" s="48">
        <f t="shared" si="2"/>
        <v>0</v>
      </c>
    </row>
    <row r="440" spans="1:5" s="11" customFormat="1" ht="14.25">
      <c r="A440" s="12"/>
      <c r="B440" s="13"/>
      <c r="C440" s="14"/>
      <c r="D440" s="14"/>
      <c r="E440" s="48">
        <f t="shared" si="2"/>
        <v>0</v>
      </c>
    </row>
    <row r="441" spans="1:5" s="11" customFormat="1" ht="14.25">
      <c r="A441" s="12"/>
      <c r="B441" s="13"/>
      <c r="C441" s="14"/>
      <c r="D441" s="14"/>
      <c r="E441" s="48">
        <f aca="true" t="shared" si="3" ref="E441:E510">C441*D441</f>
        <v>0</v>
      </c>
    </row>
    <row r="442" spans="1:5" s="11" customFormat="1" ht="14.25">
      <c r="A442" s="12"/>
      <c r="B442" s="13"/>
      <c r="C442" s="14"/>
      <c r="D442" s="14"/>
      <c r="E442" s="48">
        <f t="shared" si="3"/>
        <v>0</v>
      </c>
    </row>
    <row r="443" spans="1:5" s="11" customFormat="1" ht="14.25">
      <c r="A443" s="12"/>
      <c r="B443" s="13"/>
      <c r="C443" s="14"/>
      <c r="D443" s="14"/>
      <c r="E443" s="48">
        <f t="shared" si="3"/>
        <v>0</v>
      </c>
    </row>
    <row r="444" spans="1:5" s="11" customFormat="1" ht="16.5" customHeight="1">
      <c r="A444" s="12"/>
      <c r="B444" s="13"/>
      <c r="C444" s="14"/>
      <c r="D444" s="14"/>
      <c r="E444" s="48">
        <f t="shared" si="3"/>
        <v>0</v>
      </c>
    </row>
    <row r="445" spans="1:5" s="11" customFormat="1" ht="14.25">
      <c r="A445" s="12"/>
      <c r="B445" s="13"/>
      <c r="C445" s="14"/>
      <c r="D445" s="14"/>
      <c r="E445" s="48"/>
    </row>
    <row r="446" spans="1:5" s="11" customFormat="1" ht="14.25">
      <c r="A446" s="12"/>
      <c r="B446" s="13"/>
      <c r="C446" s="14"/>
      <c r="D446" s="14"/>
      <c r="E446" s="48">
        <f t="shared" si="3"/>
        <v>0</v>
      </c>
    </row>
    <row r="447" spans="1:5" s="11" customFormat="1" ht="14.25">
      <c r="A447" s="12"/>
      <c r="B447" s="13"/>
      <c r="C447" s="14"/>
      <c r="D447" s="14"/>
      <c r="E447" s="48">
        <f t="shared" si="3"/>
        <v>0</v>
      </c>
    </row>
    <row r="448" spans="1:5" s="11" customFormat="1" ht="14.25">
      <c r="A448" s="12"/>
      <c r="B448" s="13"/>
      <c r="C448" s="14"/>
      <c r="D448" s="14"/>
      <c r="E448" s="48">
        <f t="shared" si="3"/>
        <v>0</v>
      </c>
    </row>
    <row r="449" spans="1:5" s="11" customFormat="1" ht="14.25">
      <c r="A449" s="12"/>
      <c r="B449" s="13"/>
      <c r="C449" s="14"/>
      <c r="D449" s="14"/>
      <c r="E449" s="48">
        <f t="shared" si="3"/>
        <v>0</v>
      </c>
    </row>
    <row r="450" spans="1:5" s="10" customFormat="1" ht="12.75">
      <c r="A450" s="9"/>
      <c r="B450" s="18" t="s">
        <v>3</v>
      </c>
      <c r="C450" s="19" t="s">
        <v>4</v>
      </c>
      <c r="D450" s="19" t="s">
        <v>5</v>
      </c>
      <c r="E450" s="20" t="s">
        <v>6</v>
      </c>
    </row>
    <row r="451" spans="1:5" s="11" customFormat="1" ht="14.25">
      <c r="A451" s="12"/>
      <c r="B451" s="13"/>
      <c r="C451" s="14"/>
      <c r="D451" s="14"/>
      <c r="E451" s="48">
        <f t="shared" si="3"/>
        <v>0</v>
      </c>
    </row>
    <row r="452" spans="1:5" s="11" customFormat="1" ht="14.25">
      <c r="A452" s="68" t="s">
        <v>158</v>
      </c>
      <c r="B452" s="13"/>
      <c r="C452" s="14"/>
      <c r="D452" s="14"/>
      <c r="E452" s="48">
        <f t="shared" si="3"/>
        <v>0</v>
      </c>
    </row>
    <row r="453" spans="1:5" s="11" customFormat="1" ht="87.75" customHeight="1">
      <c r="A453" s="81" t="s">
        <v>157</v>
      </c>
      <c r="B453" s="13"/>
      <c r="C453" s="14"/>
      <c r="D453" s="14"/>
      <c r="E453" s="48">
        <f t="shared" si="3"/>
        <v>0</v>
      </c>
    </row>
    <row r="454" spans="1:5" s="11" customFormat="1" ht="285">
      <c r="A454" s="59" t="s">
        <v>358</v>
      </c>
      <c r="B454" s="13"/>
      <c r="C454" s="14"/>
      <c r="D454" s="14"/>
      <c r="E454" s="48"/>
    </row>
    <row r="455" spans="1:5" s="11" customFormat="1" ht="14.25">
      <c r="A455" s="12"/>
      <c r="B455" s="48" t="s">
        <v>8</v>
      </c>
      <c r="C455" s="48">
        <v>1</v>
      </c>
      <c r="D455" s="48"/>
      <c r="E455" s="48"/>
    </row>
    <row r="456" spans="1:5" s="11" customFormat="1" ht="14.25">
      <c r="A456" s="12"/>
      <c r="B456" s="13"/>
      <c r="C456" s="14"/>
      <c r="D456" s="14"/>
      <c r="E456" s="48"/>
    </row>
    <row r="457" spans="1:5" s="11" customFormat="1" ht="14.25">
      <c r="A457" s="12"/>
      <c r="B457" s="13"/>
      <c r="C457" s="14"/>
      <c r="D457" s="14"/>
      <c r="E457" s="48">
        <f t="shared" si="3"/>
        <v>0</v>
      </c>
    </row>
    <row r="458" spans="1:5" s="11" customFormat="1" ht="14.25">
      <c r="A458" s="12"/>
      <c r="B458" s="13"/>
      <c r="C458" s="14"/>
      <c r="D458" s="14"/>
      <c r="E458" s="48">
        <f t="shared" si="3"/>
        <v>0</v>
      </c>
    </row>
    <row r="459" spans="1:5" s="11" customFormat="1" ht="14.25">
      <c r="A459" s="12"/>
      <c r="B459" s="13"/>
      <c r="C459" s="14"/>
      <c r="D459" s="14"/>
      <c r="E459" s="48">
        <f t="shared" si="3"/>
        <v>0</v>
      </c>
    </row>
    <row r="460" spans="1:5" s="11" customFormat="1" ht="14.25">
      <c r="A460" s="12"/>
      <c r="B460" s="13"/>
      <c r="C460" s="14"/>
      <c r="D460" s="14"/>
      <c r="E460" s="48">
        <f t="shared" si="3"/>
        <v>0</v>
      </c>
    </row>
    <row r="461" spans="1:5" s="11" customFormat="1" ht="14.25">
      <c r="A461" s="12"/>
      <c r="B461" s="13"/>
      <c r="C461" s="14"/>
      <c r="D461" s="14"/>
      <c r="E461" s="48">
        <f t="shared" si="3"/>
        <v>0</v>
      </c>
    </row>
    <row r="462" spans="1:5" s="11" customFormat="1" ht="14.25">
      <c r="A462" s="12"/>
      <c r="B462" s="13"/>
      <c r="C462" s="14"/>
      <c r="D462" s="14"/>
      <c r="E462" s="48">
        <f t="shared" si="3"/>
        <v>0</v>
      </c>
    </row>
    <row r="463" spans="1:5" s="11" customFormat="1" ht="14.25">
      <c r="A463" s="12"/>
      <c r="B463" s="13"/>
      <c r="C463" s="14"/>
      <c r="D463" s="14"/>
      <c r="E463" s="48">
        <f t="shared" si="3"/>
        <v>0</v>
      </c>
    </row>
    <row r="464" spans="1:5" s="11" customFormat="1" ht="14.25">
      <c r="A464" s="12"/>
      <c r="B464" s="13"/>
      <c r="C464" s="14"/>
      <c r="D464" s="14"/>
      <c r="E464" s="48">
        <f t="shared" si="3"/>
        <v>0</v>
      </c>
    </row>
    <row r="465" spans="1:5" s="11" customFormat="1" ht="14.25">
      <c r="A465" s="12"/>
      <c r="B465" s="13"/>
      <c r="C465" s="14"/>
      <c r="D465" s="14"/>
      <c r="E465" s="48">
        <f t="shared" si="3"/>
        <v>0</v>
      </c>
    </row>
    <row r="466" spans="1:5" s="11" customFormat="1" ht="14.25">
      <c r="A466" s="12"/>
      <c r="B466" s="13"/>
      <c r="C466" s="14"/>
      <c r="D466" s="14"/>
      <c r="E466" s="48">
        <f t="shared" si="3"/>
        <v>0</v>
      </c>
    </row>
    <row r="467" spans="1:5" s="11" customFormat="1" ht="14.25">
      <c r="A467" s="12"/>
      <c r="B467" s="13"/>
      <c r="C467" s="14"/>
      <c r="D467" s="14"/>
      <c r="E467" s="48">
        <f t="shared" si="3"/>
        <v>0</v>
      </c>
    </row>
    <row r="468" spans="1:5" s="11" customFormat="1" ht="14.25">
      <c r="A468" s="12"/>
      <c r="B468" s="13"/>
      <c r="C468" s="14"/>
      <c r="D468" s="14"/>
      <c r="E468" s="48">
        <f t="shared" si="3"/>
        <v>0</v>
      </c>
    </row>
    <row r="469" spans="1:5" s="11" customFormat="1" ht="14.25">
      <c r="A469" s="12"/>
      <c r="B469" s="13"/>
      <c r="C469" s="14"/>
      <c r="D469" s="14"/>
      <c r="E469" s="48">
        <f t="shared" si="3"/>
        <v>0</v>
      </c>
    </row>
    <row r="470" spans="1:5" s="11" customFormat="1" ht="14.25">
      <c r="A470" s="12"/>
      <c r="B470" s="13"/>
      <c r="C470" s="14"/>
      <c r="D470" s="14"/>
      <c r="E470" s="48">
        <f t="shared" si="3"/>
        <v>0</v>
      </c>
    </row>
    <row r="471" spans="1:5" s="11" customFormat="1" ht="14.25">
      <c r="A471" s="12"/>
      <c r="B471" s="13"/>
      <c r="C471" s="14"/>
      <c r="D471" s="14"/>
      <c r="E471" s="48"/>
    </row>
    <row r="472" spans="1:5" s="11" customFormat="1" ht="14.25">
      <c r="A472" s="12"/>
      <c r="B472" s="13"/>
      <c r="C472" s="14"/>
      <c r="D472" s="14"/>
      <c r="E472" s="48">
        <f t="shared" si="3"/>
        <v>0</v>
      </c>
    </row>
    <row r="473" spans="1:5" s="11" customFormat="1" ht="14.25">
      <c r="A473" s="12"/>
      <c r="B473" s="13"/>
      <c r="C473" s="14"/>
      <c r="D473" s="14"/>
      <c r="E473" s="48">
        <f t="shared" si="3"/>
        <v>0</v>
      </c>
    </row>
    <row r="474" spans="1:5" s="11" customFormat="1" ht="14.25">
      <c r="A474" s="12"/>
      <c r="B474" s="13"/>
      <c r="C474" s="14"/>
      <c r="D474" s="14"/>
      <c r="E474" s="48">
        <f t="shared" si="3"/>
        <v>0</v>
      </c>
    </row>
    <row r="475" spans="1:5" s="11" customFormat="1" ht="14.25">
      <c r="A475" s="12"/>
      <c r="B475" s="13"/>
      <c r="C475" s="14"/>
      <c r="D475" s="14"/>
      <c r="E475" s="48">
        <f t="shared" si="3"/>
        <v>0</v>
      </c>
    </row>
    <row r="476" spans="1:5" s="11" customFormat="1" ht="14.25">
      <c r="A476" s="12"/>
      <c r="B476" s="13"/>
      <c r="C476" s="14"/>
      <c r="D476" s="14"/>
      <c r="E476" s="48">
        <f t="shared" si="3"/>
        <v>0</v>
      </c>
    </row>
    <row r="477" spans="1:5" s="10" customFormat="1" ht="12.75">
      <c r="A477" s="9"/>
      <c r="B477" s="18" t="s">
        <v>3</v>
      </c>
      <c r="C477" s="19" t="s">
        <v>4</v>
      </c>
      <c r="D477" s="19" t="s">
        <v>5</v>
      </c>
      <c r="E477" s="20" t="s">
        <v>6</v>
      </c>
    </row>
    <row r="478" spans="1:5" s="11" customFormat="1" ht="14.25">
      <c r="A478" s="12"/>
      <c r="B478" s="13"/>
      <c r="C478" s="14"/>
      <c r="D478" s="14"/>
      <c r="E478" s="48">
        <f t="shared" si="3"/>
        <v>0</v>
      </c>
    </row>
    <row r="479" spans="1:5" s="11" customFormat="1" ht="28.5">
      <c r="A479" s="68" t="s">
        <v>160</v>
      </c>
      <c r="B479" s="13"/>
      <c r="C479" s="14"/>
      <c r="D479" s="14"/>
      <c r="E479" s="48">
        <f t="shared" si="3"/>
        <v>0</v>
      </c>
    </row>
    <row r="480" spans="1:5" s="11" customFormat="1" ht="57.75" customHeight="1">
      <c r="A480" s="81" t="s">
        <v>159</v>
      </c>
      <c r="B480" s="13"/>
      <c r="C480" s="14"/>
      <c r="D480" s="14"/>
      <c r="E480" s="48">
        <f t="shared" si="3"/>
        <v>0</v>
      </c>
    </row>
    <row r="481" spans="1:5" s="11" customFormat="1" ht="199.5">
      <c r="A481" s="59" t="s">
        <v>359</v>
      </c>
      <c r="B481" s="13"/>
      <c r="C481" s="14"/>
      <c r="D481" s="14"/>
      <c r="E481" s="48">
        <f t="shared" si="3"/>
        <v>0</v>
      </c>
    </row>
    <row r="482" spans="1:5" s="11" customFormat="1" ht="28.5">
      <c r="A482" s="82" t="s">
        <v>360</v>
      </c>
      <c r="B482" s="13"/>
      <c r="C482" s="14"/>
      <c r="D482" s="14"/>
      <c r="E482" s="48">
        <f t="shared" si="3"/>
        <v>0</v>
      </c>
    </row>
    <row r="483" spans="1:5" s="11" customFormat="1" ht="162.75" customHeight="1">
      <c r="A483" s="59" t="s">
        <v>361</v>
      </c>
      <c r="B483" s="13"/>
      <c r="C483" s="14"/>
      <c r="D483" s="14"/>
      <c r="E483" s="48">
        <f t="shared" si="3"/>
        <v>0</v>
      </c>
    </row>
    <row r="484" spans="1:5" s="11" customFormat="1" ht="142.5">
      <c r="A484" s="40" t="s">
        <v>362</v>
      </c>
      <c r="B484" s="48" t="s">
        <v>8</v>
      </c>
      <c r="C484" s="48">
        <v>1</v>
      </c>
      <c r="D484" s="48"/>
      <c r="E484" s="48"/>
    </row>
    <row r="485" spans="1:5" s="11" customFormat="1" ht="14.25">
      <c r="A485" s="40"/>
      <c r="B485" s="48"/>
      <c r="C485" s="48"/>
      <c r="D485" s="48"/>
      <c r="E485" s="48"/>
    </row>
    <row r="486" spans="1:5" s="11" customFormat="1" ht="14.25">
      <c r="A486" s="40"/>
      <c r="B486" s="48"/>
      <c r="C486" s="48"/>
      <c r="D486" s="48"/>
      <c r="E486" s="48"/>
    </row>
    <row r="487" spans="1:5" s="11" customFormat="1" ht="14.25">
      <c r="A487" s="40"/>
      <c r="B487" s="48"/>
      <c r="C487" s="48"/>
      <c r="D487" s="48"/>
      <c r="E487" s="48"/>
    </row>
    <row r="488" spans="1:5" s="11" customFormat="1" ht="14.25">
      <c r="A488" s="40"/>
      <c r="B488" s="48"/>
      <c r="C488" s="48"/>
      <c r="D488" s="48"/>
      <c r="E488" s="48"/>
    </row>
    <row r="489" spans="1:5" s="11" customFormat="1" ht="14.25">
      <c r="A489" s="40"/>
      <c r="B489" s="48"/>
      <c r="C489" s="48"/>
      <c r="D489" s="48"/>
      <c r="E489" s="48"/>
    </row>
    <row r="490" spans="1:5" s="11" customFormat="1" ht="14.25">
      <c r="A490" s="40"/>
      <c r="B490" s="48"/>
      <c r="C490" s="48"/>
      <c r="D490" s="48"/>
      <c r="E490" s="48"/>
    </row>
    <row r="491" spans="1:5" s="10" customFormat="1" ht="12.75">
      <c r="A491" s="9"/>
      <c r="B491" s="18" t="s">
        <v>3</v>
      </c>
      <c r="C491" s="19" t="s">
        <v>4</v>
      </c>
      <c r="D491" s="19" t="s">
        <v>5</v>
      </c>
      <c r="E491" s="20" t="s">
        <v>6</v>
      </c>
    </row>
    <row r="492" spans="1:5" s="11" customFormat="1" ht="14.25">
      <c r="A492" s="12"/>
      <c r="B492" s="13"/>
      <c r="C492" s="14"/>
      <c r="D492" s="14"/>
      <c r="E492" s="48">
        <f t="shared" si="3"/>
        <v>0</v>
      </c>
    </row>
    <row r="493" spans="1:5" s="11" customFormat="1" ht="28.5">
      <c r="A493" s="68" t="s">
        <v>163</v>
      </c>
      <c r="B493" s="13"/>
      <c r="C493" s="14"/>
      <c r="D493" s="14"/>
      <c r="E493" s="48">
        <f t="shared" si="3"/>
        <v>0</v>
      </c>
    </row>
    <row r="494" spans="1:5" s="11" customFormat="1" ht="42.75">
      <c r="A494" s="59" t="s">
        <v>161</v>
      </c>
      <c r="B494" s="13"/>
      <c r="C494" s="14"/>
      <c r="D494" s="14"/>
      <c r="E494" s="48"/>
    </row>
    <row r="495" spans="1:5" s="11" customFormat="1" ht="14.25">
      <c r="A495" s="59"/>
      <c r="B495" s="48" t="s">
        <v>8</v>
      </c>
      <c r="C495" s="48">
        <v>1</v>
      </c>
      <c r="D495" s="48"/>
      <c r="E495" s="48"/>
    </row>
    <row r="496" spans="1:5" s="11" customFormat="1" ht="14.25">
      <c r="A496" s="40"/>
      <c r="B496" s="48"/>
      <c r="C496" s="48"/>
      <c r="D496" s="48"/>
      <c r="E496" s="48"/>
    </row>
    <row r="497" spans="1:5" s="11" customFormat="1" ht="42.75">
      <c r="A497" s="68" t="s">
        <v>164</v>
      </c>
      <c r="B497" s="48"/>
      <c r="C497" s="48"/>
      <c r="D497" s="48"/>
      <c r="E497" s="48"/>
    </row>
    <row r="498" spans="1:5" s="11" customFormat="1" ht="14.25">
      <c r="A498" s="68"/>
      <c r="B498" s="48" t="s">
        <v>8</v>
      </c>
      <c r="C498" s="48">
        <v>1</v>
      </c>
      <c r="D498" s="48"/>
      <c r="E498" s="48"/>
    </row>
    <row r="499" spans="1:5" s="11" customFormat="1" ht="14.25">
      <c r="A499" s="59"/>
      <c r="B499" s="48"/>
      <c r="C499" s="48"/>
      <c r="D499" s="48"/>
      <c r="E499" s="48"/>
    </row>
    <row r="500" spans="1:5" s="11" customFormat="1" ht="28.5">
      <c r="A500" s="68" t="s">
        <v>165</v>
      </c>
      <c r="B500" s="48"/>
      <c r="C500" s="48"/>
      <c r="D500" s="48"/>
      <c r="E500" s="48"/>
    </row>
    <row r="501" spans="1:5" s="11" customFormat="1" ht="14.25">
      <c r="A501" s="68"/>
      <c r="B501" s="48" t="s">
        <v>8</v>
      </c>
      <c r="C501" s="48">
        <v>1</v>
      </c>
      <c r="D501" s="48"/>
      <c r="E501" s="48"/>
    </row>
    <row r="502" spans="1:5" s="11" customFormat="1" ht="14.25">
      <c r="A502" s="59"/>
      <c r="B502" s="48"/>
      <c r="C502" s="48"/>
      <c r="D502" s="48"/>
      <c r="E502" s="48"/>
    </row>
    <row r="503" spans="1:5" s="11" customFormat="1" ht="42.75">
      <c r="A503" s="68" t="s">
        <v>166</v>
      </c>
      <c r="B503" s="48"/>
      <c r="C503" s="48"/>
      <c r="D503" s="48"/>
      <c r="E503" s="48"/>
    </row>
    <row r="504" spans="1:5" s="11" customFormat="1" ht="14.25">
      <c r="A504" s="12"/>
      <c r="B504" s="48" t="s">
        <v>8</v>
      </c>
      <c r="C504" s="48">
        <v>1</v>
      </c>
      <c r="D504" s="48"/>
      <c r="E504" s="48"/>
    </row>
    <row r="505" spans="1:5" s="11" customFormat="1" ht="14.25">
      <c r="A505" s="12"/>
      <c r="B505" s="13"/>
      <c r="C505" s="14"/>
      <c r="D505" s="14"/>
      <c r="E505" s="48"/>
    </row>
    <row r="506" spans="1:5" s="11" customFormat="1" ht="14.25">
      <c r="A506" s="68" t="s">
        <v>167</v>
      </c>
      <c r="B506" s="13"/>
      <c r="C506" s="14"/>
      <c r="D506" s="14"/>
      <c r="E506" s="48"/>
    </row>
    <row r="507" spans="1:5" s="11" customFormat="1" ht="71.25">
      <c r="A507" s="59" t="s">
        <v>162</v>
      </c>
      <c r="B507" s="13"/>
      <c r="C507" s="14"/>
      <c r="D507" s="14"/>
      <c r="E507" s="48"/>
    </row>
    <row r="508" spans="1:5" s="11" customFormat="1" ht="14.25">
      <c r="A508" s="12"/>
      <c r="B508" s="48" t="s">
        <v>8</v>
      </c>
      <c r="C508" s="48">
        <v>5</v>
      </c>
      <c r="D508" s="48"/>
      <c r="E508" s="48"/>
    </row>
    <row r="509" spans="1:5" s="11" customFormat="1" ht="14.25">
      <c r="A509" s="12"/>
      <c r="B509" s="48"/>
      <c r="C509" s="48"/>
      <c r="D509" s="48"/>
      <c r="E509" s="48"/>
    </row>
    <row r="510" spans="1:5" s="11" customFormat="1" ht="28.5">
      <c r="A510" s="68" t="s">
        <v>171</v>
      </c>
      <c r="B510" s="48"/>
      <c r="C510" s="48"/>
      <c r="D510" s="48"/>
      <c r="E510" s="48">
        <f t="shared" si="3"/>
        <v>0</v>
      </c>
    </row>
    <row r="511" spans="1:5" s="11" customFormat="1" ht="123" customHeight="1">
      <c r="A511" s="59" t="s">
        <v>168</v>
      </c>
      <c r="B511" s="48"/>
      <c r="C511" s="48"/>
      <c r="D511" s="48"/>
      <c r="E511" s="48"/>
    </row>
    <row r="512" spans="1:5" s="11" customFormat="1" ht="14.25">
      <c r="A512" s="59"/>
      <c r="B512" s="48" t="s">
        <v>8</v>
      </c>
      <c r="C512" s="48">
        <v>1</v>
      </c>
      <c r="D512" s="48"/>
      <c r="E512" s="48"/>
    </row>
    <row r="513" spans="1:5" s="11" customFormat="1" ht="14.25">
      <c r="A513" s="59"/>
      <c r="B513" s="48"/>
      <c r="C513" s="48"/>
      <c r="D513" s="48"/>
      <c r="E513" s="48"/>
    </row>
    <row r="514" spans="1:5" s="11" customFormat="1" ht="14.25">
      <c r="A514" s="59"/>
      <c r="B514" s="48"/>
      <c r="C514" s="48"/>
      <c r="D514" s="48"/>
      <c r="E514" s="48"/>
    </row>
    <row r="515" spans="1:5" s="11" customFormat="1" ht="14.25">
      <c r="A515" s="59"/>
      <c r="B515" s="48"/>
      <c r="C515" s="48"/>
      <c r="D515" s="48"/>
      <c r="E515" s="48">
        <f aca="true" t="shared" si="4" ref="E515:E524">C515*D515</f>
        <v>0</v>
      </c>
    </row>
    <row r="516" spans="1:5" s="11" customFormat="1" ht="14.25">
      <c r="A516" s="59"/>
      <c r="B516" s="48"/>
      <c r="C516" s="48"/>
      <c r="D516" s="48"/>
      <c r="E516" s="48">
        <f t="shared" si="4"/>
        <v>0</v>
      </c>
    </row>
    <row r="517" spans="1:5" s="11" customFormat="1" ht="14.25">
      <c r="A517" s="59"/>
      <c r="B517" s="48"/>
      <c r="C517" s="48"/>
      <c r="D517" s="48"/>
      <c r="E517" s="48">
        <f t="shared" si="4"/>
        <v>0</v>
      </c>
    </row>
    <row r="518" spans="1:5" s="11" customFormat="1" ht="14.25">
      <c r="A518" s="59"/>
      <c r="B518" s="48"/>
      <c r="C518" s="48"/>
      <c r="D518" s="48"/>
      <c r="E518" s="48">
        <f t="shared" si="4"/>
        <v>0</v>
      </c>
    </row>
    <row r="519" spans="1:5" s="11" customFormat="1" ht="14.25">
      <c r="A519" s="59"/>
      <c r="B519" s="48"/>
      <c r="C519" s="48"/>
      <c r="D519" s="48"/>
      <c r="E519" s="48">
        <f t="shared" si="4"/>
        <v>0</v>
      </c>
    </row>
    <row r="520" spans="1:5" s="11" customFormat="1" ht="14.25">
      <c r="A520" s="59"/>
      <c r="B520" s="48"/>
      <c r="C520" s="48"/>
      <c r="D520" s="48"/>
      <c r="E520" s="48">
        <f t="shared" si="4"/>
        <v>0</v>
      </c>
    </row>
    <row r="521" spans="1:5" s="11" customFormat="1" ht="14.25">
      <c r="A521" s="59"/>
      <c r="B521" s="48"/>
      <c r="C521" s="48"/>
      <c r="D521" s="48"/>
      <c r="E521" s="48">
        <f t="shared" si="4"/>
        <v>0</v>
      </c>
    </row>
    <row r="522" spans="1:5" s="10" customFormat="1" ht="12.75">
      <c r="A522" s="9"/>
      <c r="B522" s="18" t="s">
        <v>3</v>
      </c>
      <c r="C522" s="19" t="s">
        <v>4</v>
      </c>
      <c r="D522" s="19" t="s">
        <v>5</v>
      </c>
      <c r="E522" s="20" t="s">
        <v>6</v>
      </c>
    </row>
    <row r="523" spans="1:5" s="11" customFormat="1" ht="14.25">
      <c r="A523" s="59"/>
      <c r="B523" s="48"/>
      <c r="C523" s="48"/>
      <c r="D523" s="48"/>
      <c r="E523" s="48">
        <f t="shared" si="4"/>
        <v>0</v>
      </c>
    </row>
    <row r="524" spans="1:5" s="11" customFormat="1" ht="28.5">
      <c r="A524" s="68" t="s">
        <v>172</v>
      </c>
      <c r="B524" s="48"/>
      <c r="C524" s="48"/>
      <c r="D524" s="48"/>
      <c r="E524" s="48">
        <f t="shared" si="4"/>
        <v>0</v>
      </c>
    </row>
    <row r="525" spans="1:5" s="11" customFormat="1" ht="131.25" customHeight="1">
      <c r="A525" s="59" t="s">
        <v>169</v>
      </c>
      <c r="B525" s="48"/>
      <c r="C525" s="48"/>
      <c r="D525" s="48"/>
      <c r="E525" s="48"/>
    </row>
    <row r="526" spans="1:5" s="11" customFormat="1" ht="14.25">
      <c r="A526" s="59"/>
      <c r="B526" s="48" t="s">
        <v>8</v>
      </c>
      <c r="C526" s="48">
        <v>1</v>
      </c>
      <c r="D526" s="48"/>
      <c r="E526" s="48"/>
    </row>
    <row r="527" spans="1:5" s="11" customFormat="1" ht="14.25">
      <c r="A527" s="59"/>
      <c r="B527" s="48"/>
      <c r="C527" s="48"/>
      <c r="D527" s="48"/>
      <c r="E527" s="48"/>
    </row>
    <row r="528" spans="1:5" s="11" customFormat="1" ht="14.25">
      <c r="A528" s="68" t="s">
        <v>173</v>
      </c>
      <c r="B528" s="48"/>
      <c r="C528" s="48"/>
      <c r="D528" s="48"/>
      <c r="E528" s="48"/>
    </row>
    <row r="529" spans="1:5" s="11" customFormat="1" ht="71.25">
      <c r="A529" s="59" t="s">
        <v>170</v>
      </c>
      <c r="B529" s="48"/>
      <c r="C529" s="48"/>
      <c r="D529" s="48"/>
      <c r="E529" s="48"/>
    </row>
    <row r="530" spans="1:5" s="11" customFormat="1" ht="14.25">
      <c r="A530" s="12"/>
      <c r="B530" s="24" t="s">
        <v>21</v>
      </c>
      <c r="C530" s="48">
        <v>65.65</v>
      </c>
      <c r="D530" s="48"/>
      <c r="E530" s="48"/>
    </row>
    <row r="531" spans="1:5" s="11" customFormat="1" ht="14.25">
      <c r="A531" s="12"/>
      <c r="B531" s="13"/>
      <c r="C531" s="14"/>
      <c r="D531" s="14"/>
      <c r="E531" s="14"/>
    </row>
    <row r="532" spans="1:5" s="11" customFormat="1" ht="14.25">
      <c r="A532" s="31" t="s">
        <v>150</v>
      </c>
      <c r="B532" s="16"/>
      <c r="C532" s="16"/>
      <c r="D532" s="16"/>
      <c r="E532" s="32"/>
    </row>
    <row r="533" spans="1:5" s="11" customFormat="1" ht="14.25">
      <c r="A533" s="12"/>
      <c r="B533" s="13"/>
      <c r="C533" s="14"/>
      <c r="D533" s="14"/>
      <c r="E533" s="14"/>
    </row>
    <row r="534" spans="1:5" s="11" customFormat="1" ht="14.25">
      <c r="A534" s="12"/>
      <c r="B534" s="13"/>
      <c r="C534" s="14"/>
      <c r="D534" s="14"/>
      <c r="E534" s="14"/>
    </row>
    <row r="535" spans="1:5" s="11" customFormat="1" ht="14.25">
      <c r="A535" s="12"/>
      <c r="B535" s="13"/>
      <c r="C535" s="14"/>
      <c r="D535" s="14"/>
      <c r="E535" s="14"/>
    </row>
    <row r="536" spans="1:5" s="11" customFormat="1" ht="14.25">
      <c r="A536" s="12"/>
      <c r="B536" s="13"/>
      <c r="C536" s="14"/>
      <c r="D536" s="14"/>
      <c r="E536" s="14"/>
    </row>
    <row r="537" spans="1:5" s="11" customFormat="1" ht="14.25">
      <c r="A537" s="12"/>
      <c r="B537" s="13"/>
      <c r="C537" s="14"/>
      <c r="D537" s="14"/>
      <c r="E537" s="14"/>
    </row>
    <row r="538" spans="1:5" s="11" customFormat="1" ht="14.25">
      <c r="A538" s="12"/>
      <c r="B538" s="13"/>
      <c r="C538" s="14"/>
      <c r="D538" s="14"/>
      <c r="E538" s="14"/>
    </row>
    <row r="539" spans="1:5" s="11" customFormat="1" ht="14.25">
      <c r="A539" s="12"/>
      <c r="B539" s="13"/>
      <c r="C539" s="14"/>
      <c r="D539" s="14"/>
      <c r="E539" s="14"/>
    </row>
    <row r="540" spans="1:5" s="11" customFormat="1" ht="14.25">
      <c r="A540" s="12"/>
      <c r="B540" s="13"/>
      <c r="C540" s="14"/>
      <c r="D540" s="14"/>
      <c r="E540" s="14"/>
    </row>
    <row r="541" spans="1:5" s="11" customFormat="1" ht="14.25">
      <c r="A541" s="12"/>
      <c r="B541" s="13"/>
      <c r="C541" s="14"/>
      <c r="D541" s="14"/>
      <c r="E541" s="14"/>
    </row>
    <row r="542" spans="1:5" s="11" customFormat="1" ht="14.25">
      <c r="A542" s="12"/>
      <c r="B542" s="13"/>
      <c r="C542" s="14"/>
      <c r="D542" s="14"/>
      <c r="E542" s="14"/>
    </row>
    <row r="543" spans="1:5" s="11" customFormat="1" ht="14.25">
      <c r="A543" s="12"/>
      <c r="B543" s="13"/>
      <c r="C543" s="14"/>
      <c r="D543" s="14"/>
      <c r="E543" s="14"/>
    </row>
    <row r="544" spans="1:5" s="11" customFormat="1" ht="14.25">
      <c r="A544" s="12"/>
      <c r="B544" s="13"/>
      <c r="C544" s="14"/>
      <c r="D544" s="14"/>
      <c r="E544" s="14"/>
    </row>
    <row r="545" spans="1:5" s="11" customFormat="1" ht="14.25">
      <c r="A545" s="12"/>
      <c r="B545" s="13"/>
      <c r="C545" s="14"/>
      <c r="D545" s="14"/>
      <c r="E545" s="14"/>
    </row>
    <row r="546" spans="1:5" s="11" customFormat="1" ht="14.25">
      <c r="A546" s="12"/>
      <c r="B546" s="13"/>
      <c r="C546" s="14"/>
      <c r="D546" s="14"/>
      <c r="E546" s="14"/>
    </row>
    <row r="547" spans="1:5" s="11" customFormat="1" ht="14.25">
      <c r="A547" s="12"/>
      <c r="B547" s="13"/>
      <c r="C547" s="14"/>
      <c r="D547" s="14"/>
      <c r="E547" s="14"/>
    </row>
    <row r="548" spans="1:5" s="11" customFormat="1" ht="14.25">
      <c r="A548" s="12"/>
      <c r="B548" s="13"/>
      <c r="C548" s="14"/>
      <c r="D548" s="14"/>
      <c r="E548" s="14"/>
    </row>
    <row r="549" spans="1:5" s="11" customFormat="1" ht="14.25">
      <c r="A549" s="12"/>
      <c r="B549" s="13"/>
      <c r="C549" s="14"/>
      <c r="D549" s="14"/>
      <c r="E549" s="14"/>
    </row>
    <row r="550" spans="1:5" s="11" customFormat="1" ht="14.25">
      <c r="A550" s="12"/>
      <c r="B550" s="13"/>
      <c r="C550" s="14"/>
      <c r="D550" s="14"/>
      <c r="E550" s="14"/>
    </row>
    <row r="551" spans="1:5" s="11" customFormat="1" ht="14.25">
      <c r="A551" s="12"/>
      <c r="B551" s="13"/>
      <c r="C551" s="14"/>
      <c r="D551" s="14"/>
      <c r="E551" s="14"/>
    </row>
    <row r="552" spans="1:5" s="11" customFormat="1" ht="14.25">
      <c r="A552" s="12"/>
      <c r="B552" s="13"/>
      <c r="C552" s="14"/>
      <c r="D552" s="14"/>
      <c r="E552" s="14"/>
    </row>
    <row r="553" spans="1:5" s="11" customFormat="1" ht="14.25">
      <c r="A553" s="12"/>
      <c r="B553" s="13"/>
      <c r="C553" s="14"/>
      <c r="D553" s="14"/>
      <c r="E553" s="14"/>
    </row>
    <row r="554" spans="1:5" s="11" customFormat="1" ht="14.25">
      <c r="A554" s="12"/>
      <c r="B554" s="13"/>
      <c r="C554" s="14"/>
      <c r="D554" s="14"/>
      <c r="E554" s="14"/>
    </row>
    <row r="555" spans="1:5" s="11" customFormat="1" ht="14.25">
      <c r="A555" s="12"/>
      <c r="B555" s="13"/>
      <c r="C555" s="14"/>
      <c r="D555" s="14"/>
      <c r="E555" s="14"/>
    </row>
    <row r="556" spans="1:5" s="11" customFormat="1" ht="14.25">
      <c r="A556" s="12"/>
      <c r="B556" s="13"/>
      <c r="C556" s="14"/>
      <c r="D556" s="14"/>
      <c r="E556" s="14"/>
    </row>
    <row r="557" spans="1:5" s="11" customFormat="1" ht="14.25">
      <c r="A557" s="12"/>
      <c r="B557" s="13"/>
      <c r="C557" s="14"/>
      <c r="D557" s="14"/>
      <c r="E557" s="14"/>
    </row>
    <row r="558" spans="1:5" s="11" customFormat="1" ht="14.25">
      <c r="A558" s="12"/>
      <c r="B558" s="13"/>
      <c r="C558" s="14"/>
      <c r="D558" s="14"/>
      <c r="E558" s="14"/>
    </row>
    <row r="559" spans="1:5" s="11" customFormat="1" ht="14.25">
      <c r="A559" s="12"/>
      <c r="B559" s="13"/>
      <c r="C559" s="14"/>
      <c r="D559" s="14"/>
      <c r="E559" s="14"/>
    </row>
    <row r="560" spans="1:5" s="10" customFormat="1" ht="12.75">
      <c r="A560" s="9"/>
      <c r="B560" s="18" t="s">
        <v>3</v>
      </c>
      <c r="C560" s="19" t="s">
        <v>4</v>
      </c>
      <c r="D560" s="19" t="s">
        <v>5</v>
      </c>
      <c r="E560" s="20" t="s">
        <v>6</v>
      </c>
    </row>
    <row r="561" spans="1:5" s="11" customFormat="1" ht="14.25">
      <c r="A561" s="12"/>
      <c r="B561" s="13"/>
      <c r="C561" s="14"/>
      <c r="D561" s="14"/>
      <c r="E561" s="14"/>
    </row>
    <row r="562" spans="1:5" s="11" customFormat="1" ht="14.25">
      <c r="A562" s="12" t="s">
        <v>174</v>
      </c>
      <c r="B562" s="13"/>
      <c r="C562" s="14"/>
      <c r="D562" s="14"/>
      <c r="E562" s="14"/>
    </row>
    <row r="563" spans="1:5" s="11" customFormat="1" ht="14.25">
      <c r="A563" s="12"/>
      <c r="B563" s="13"/>
      <c r="C563" s="14"/>
      <c r="D563" s="14"/>
      <c r="E563" s="14"/>
    </row>
    <row r="564" spans="1:5" s="11" customFormat="1" ht="42.75">
      <c r="A564" s="68" t="s">
        <v>180</v>
      </c>
      <c r="B564" s="13"/>
      <c r="C564" s="14"/>
      <c r="D564" s="14"/>
      <c r="E564" s="14"/>
    </row>
    <row r="565" spans="1:5" s="11" customFormat="1" ht="185.25">
      <c r="A565" s="83" t="s">
        <v>181</v>
      </c>
      <c r="B565" s="13"/>
      <c r="C565" s="14"/>
      <c r="D565" s="14"/>
      <c r="E565" s="14"/>
    </row>
    <row r="566" spans="1:5" s="11" customFormat="1" ht="28.5">
      <c r="A566" s="83" t="s">
        <v>335</v>
      </c>
      <c r="B566" s="13"/>
      <c r="C566" s="14"/>
      <c r="D566" s="14"/>
      <c r="E566" s="14"/>
    </row>
    <row r="567" spans="1:5" s="11" customFormat="1" ht="42.75">
      <c r="A567" s="83" t="s">
        <v>336</v>
      </c>
      <c r="B567" s="13"/>
      <c r="C567" s="14"/>
      <c r="D567" s="14"/>
      <c r="E567" s="14"/>
    </row>
    <row r="568" spans="1:5" s="11" customFormat="1" ht="18" customHeight="1">
      <c r="A568" s="83" t="s">
        <v>337</v>
      </c>
      <c r="B568" s="13"/>
      <c r="C568" s="14"/>
      <c r="D568" s="14"/>
      <c r="E568" s="14"/>
    </row>
    <row r="569" spans="1:5" s="11" customFormat="1" ht="14.25">
      <c r="A569" s="83" t="s">
        <v>176</v>
      </c>
      <c r="B569" s="13"/>
      <c r="C569" s="14"/>
      <c r="D569" s="14"/>
      <c r="E569" s="14"/>
    </row>
    <row r="570" spans="1:5" s="11" customFormat="1" ht="28.5">
      <c r="A570" s="83" t="s">
        <v>177</v>
      </c>
      <c r="B570" s="13"/>
      <c r="C570" s="14"/>
      <c r="D570" s="14"/>
      <c r="E570" s="14"/>
    </row>
    <row r="571" spans="1:5" s="11" customFormat="1" ht="99.75">
      <c r="A571" s="84" t="s">
        <v>178</v>
      </c>
      <c r="B571" s="13"/>
      <c r="C571" s="14"/>
      <c r="D571" s="14"/>
      <c r="E571" s="14"/>
    </row>
    <row r="572" spans="1:5" s="11" customFormat="1" ht="14.25">
      <c r="A572" s="84"/>
      <c r="B572" s="24" t="s">
        <v>21</v>
      </c>
      <c r="C572" s="48">
        <v>47.51</v>
      </c>
      <c r="D572" s="48"/>
      <c r="E572" s="48"/>
    </row>
    <row r="573" spans="2:5" s="11" customFormat="1" ht="14.25">
      <c r="B573" s="13"/>
      <c r="C573" s="14"/>
      <c r="D573" s="14"/>
      <c r="E573" s="48"/>
    </row>
    <row r="574" spans="1:5" s="11" customFormat="1" ht="28.5">
      <c r="A574" s="68" t="s">
        <v>179</v>
      </c>
      <c r="B574" s="13"/>
      <c r="C574" s="14"/>
      <c r="D574" s="14"/>
      <c r="E574" s="48"/>
    </row>
    <row r="575" spans="1:5" s="11" customFormat="1" ht="57">
      <c r="A575" s="56" t="s">
        <v>338</v>
      </c>
      <c r="B575" s="13"/>
      <c r="C575" s="14"/>
      <c r="D575" s="14"/>
      <c r="E575" s="48"/>
    </row>
    <row r="576" spans="1:5" s="11" customFormat="1" ht="14.25">
      <c r="A576" s="56"/>
      <c r="B576" s="24" t="s">
        <v>21</v>
      </c>
      <c r="C576" s="48">
        <v>25.5</v>
      </c>
      <c r="D576" s="48"/>
      <c r="E576" s="48"/>
    </row>
    <row r="577" spans="1:5" s="11" customFormat="1" ht="14.25">
      <c r="A577" s="12"/>
      <c r="B577" s="13"/>
      <c r="C577" s="48"/>
      <c r="D577" s="48"/>
      <c r="E577" s="48"/>
    </row>
    <row r="578" spans="1:5" s="11" customFormat="1" ht="14.25">
      <c r="A578" s="31" t="s">
        <v>175</v>
      </c>
      <c r="B578" s="16"/>
      <c r="C578" s="16"/>
      <c r="D578" s="16"/>
      <c r="E578" s="32"/>
    </row>
    <row r="579" spans="1:5" s="11" customFormat="1" ht="14.25">
      <c r="A579" s="12"/>
      <c r="B579" s="13"/>
      <c r="C579" s="14"/>
      <c r="D579" s="14"/>
      <c r="E579" s="14"/>
    </row>
    <row r="580" spans="1:5" s="11" customFormat="1" ht="14.25">
      <c r="A580" s="12"/>
      <c r="B580" s="13"/>
      <c r="C580" s="14"/>
      <c r="D580" s="14"/>
      <c r="E580" s="14"/>
    </row>
    <row r="581" spans="1:5" s="11" customFormat="1" ht="14.25">
      <c r="A581" s="12"/>
      <c r="B581" s="13"/>
      <c r="C581" s="14"/>
      <c r="D581" s="14"/>
      <c r="E581" s="14"/>
    </row>
    <row r="582" spans="1:5" s="11" customFormat="1" ht="14.25">
      <c r="A582" s="12"/>
      <c r="B582" s="13"/>
      <c r="C582" s="14"/>
      <c r="D582" s="14"/>
      <c r="E582" s="14"/>
    </row>
    <row r="583" spans="1:5" s="10" customFormat="1" ht="12.75">
      <c r="A583" s="9"/>
      <c r="B583" s="18" t="s">
        <v>3</v>
      </c>
      <c r="C583" s="19" t="s">
        <v>4</v>
      </c>
      <c r="D583" s="19" t="s">
        <v>5</v>
      </c>
      <c r="E583" s="20" t="s">
        <v>6</v>
      </c>
    </row>
    <row r="584" spans="1:5" s="11" customFormat="1" ht="14.25">
      <c r="A584" s="12"/>
      <c r="B584" s="13"/>
      <c r="C584" s="14"/>
      <c r="D584" s="14"/>
      <c r="E584" s="14"/>
    </row>
    <row r="585" spans="1:5" s="11" customFormat="1" ht="14.25">
      <c r="A585" s="12" t="s">
        <v>182</v>
      </c>
      <c r="B585" s="13"/>
      <c r="C585" s="14"/>
      <c r="D585" s="14"/>
      <c r="E585" s="14"/>
    </row>
    <row r="586" spans="1:5" s="11" customFormat="1" ht="14.25">
      <c r="A586" s="12"/>
      <c r="B586" s="13"/>
      <c r="C586" s="14"/>
      <c r="D586" s="14"/>
      <c r="E586" s="14"/>
    </row>
    <row r="587" spans="1:5" s="11" customFormat="1" ht="14.25">
      <c r="A587" s="68" t="s">
        <v>184</v>
      </c>
      <c r="B587" s="13"/>
      <c r="C587" s="14"/>
      <c r="D587" s="14"/>
      <c r="E587" s="14"/>
    </row>
    <row r="588" spans="1:5" s="11" customFormat="1" ht="156.75">
      <c r="A588" s="59" t="s">
        <v>185</v>
      </c>
      <c r="B588" s="13"/>
      <c r="C588" s="14"/>
      <c r="D588" s="14"/>
      <c r="E588" s="14"/>
    </row>
    <row r="589" spans="1:5" s="11" customFormat="1" ht="14.25">
      <c r="A589" s="12"/>
      <c r="B589" s="48" t="s">
        <v>8</v>
      </c>
      <c r="C589" s="48">
        <v>2</v>
      </c>
      <c r="D589" s="48"/>
      <c r="E589" s="48"/>
    </row>
    <row r="590" spans="1:5" s="11" customFormat="1" ht="14.25">
      <c r="A590" s="12"/>
      <c r="B590" s="13"/>
      <c r="C590" s="14"/>
      <c r="D590" s="14"/>
      <c r="E590" s="14"/>
    </row>
    <row r="591" spans="1:5" s="11" customFormat="1" ht="14.25">
      <c r="A591" s="31" t="s">
        <v>183</v>
      </c>
      <c r="B591" s="16"/>
      <c r="C591" s="16"/>
      <c r="D591" s="16"/>
      <c r="E591" s="32"/>
    </row>
    <row r="592" spans="1:5" s="11" customFormat="1" ht="14.25">
      <c r="A592" s="12"/>
      <c r="B592" s="13"/>
      <c r="C592" s="14"/>
      <c r="D592" s="14"/>
      <c r="E592" s="14"/>
    </row>
    <row r="593" spans="1:5" s="11" customFormat="1" ht="14.25">
      <c r="A593" s="12"/>
      <c r="B593" s="13"/>
      <c r="C593" s="14"/>
      <c r="D593" s="14"/>
      <c r="E593" s="14"/>
    </row>
    <row r="594" spans="1:5" s="11" customFormat="1" ht="14.25">
      <c r="A594" s="12"/>
      <c r="B594" s="13"/>
      <c r="C594" s="14"/>
      <c r="D594" s="14"/>
      <c r="E594" s="14"/>
    </row>
    <row r="595" spans="1:5" s="11" customFormat="1" ht="14.25">
      <c r="A595" s="12" t="s">
        <v>186</v>
      </c>
      <c r="B595" s="13"/>
      <c r="C595" s="14"/>
      <c r="D595" s="14"/>
      <c r="E595" s="14"/>
    </row>
    <row r="596" spans="1:5" s="11" customFormat="1" ht="14.25">
      <c r="A596" s="12"/>
      <c r="B596" s="13"/>
      <c r="C596" s="14"/>
      <c r="D596" s="14"/>
      <c r="E596" s="14"/>
    </row>
    <row r="597" spans="1:5" s="11" customFormat="1" ht="28.5">
      <c r="A597" s="68" t="s">
        <v>189</v>
      </c>
      <c r="B597" s="13"/>
      <c r="C597" s="14"/>
      <c r="D597" s="14"/>
      <c r="E597" s="14"/>
    </row>
    <row r="598" spans="1:5" s="11" customFormat="1" ht="74.25" customHeight="1">
      <c r="A598" s="58" t="s">
        <v>188</v>
      </c>
      <c r="B598" s="13"/>
      <c r="C598" s="14"/>
      <c r="D598" s="14"/>
      <c r="E598" s="14"/>
    </row>
    <row r="599" spans="1:5" s="11" customFormat="1" ht="14.25">
      <c r="A599" s="68"/>
      <c r="B599" s="48" t="s">
        <v>15</v>
      </c>
      <c r="C599" s="48">
        <v>9.22</v>
      </c>
      <c r="D599" s="48"/>
      <c r="E599" s="48"/>
    </row>
    <row r="600" spans="2:5" s="11" customFormat="1" ht="14.25">
      <c r="B600" s="48"/>
      <c r="C600" s="48"/>
      <c r="D600" s="48"/>
      <c r="E600" s="48"/>
    </row>
    <row r="601" spans="1:5" s="11" customFormat="1" ht="14.25">
      <c r="A601" s="68" t="s">
        <v>190</v>
      </c>
      <c r="B601" s="48"/>
      <c r="C601" s="48"/>
      <c r="D601" s="48"/>
      <c r="E601" s="48"/>
    </row>
    <row r="602" spans="1:5" s="11" customFormat="1" ht="71.25">
      <c r="A602" s="56" t="s">
        <v>340</v>
      </c>
      <c r="B602" s="48"/>
      <c r="C602" s="48"/>
      <c r="D602" s="48"/>
      <c r="E602" s="48"/>
    </row>
    <row r="603" spans="1:5" s="11" customFormat="1" ht="14.25">
      <c r="A603" s="12"/>
      <c r="B603" s="48" t="s">
        <v>15</v>
      </c>
      <c r="C603" s="48">
        <v>4.5</v>
      </c>
      <c r="D603" s="48"/>
      <c r="E603" s="48"/>
    </row>
    <row r="604" spans="1:5" s="11" customFormat="1" ht="14.25">
      <c r="A604" s="12"/>
      <c r="B604" s="48"/>
      <c r="C604" s="48"/>
      <c r="D604" s="48"/>
      <c r="E604" s="48"/>
    </row>
    <row r="605" spans="1:5" s="11" customFormat="1" ht="14.25">
      <c r="A605" s="12" t="s">
        <v>191</v>
      </c>
      <c r="B605" s="48"/>
      <c r="C605" s="48"/>
      <c r="D605" s="48"/>
      <c r="E605" s="48"/>
    </row>
    <row r="606" spans="1:5" s="11" customFormat="1" ht="71.25">
      <c r="A606" s="49" t="s">
        <v>339</v>
      </c>
      <c r="B606" s="48"/>
      <c r="C606" s="48"/>
      <c r="D606" s="48"/>
      <c r="E606" s="48"/>
    </row>
    <row r="607" spans="1:5" s="11" customFormat="1" ht="14.25">
      <c r="A607" s="12"/>
      <c r="B607" s="24" t="s">
        <v>21</v>
      </c>
      <c r="C607" s="48">
        <v>27</v>
      </c>
      <c r="D607" s="48"/>
      <c r="E607" s="48"/>
    </row>
    <row r="608" spans="1:5" s="11" customFormat="1" ht="14.25">
      <c r="A608" s="12"/>
      <c r="B608" s="24"/>
      <c r="C608" s="48"/>
      <c r="D608" s="48"/>
      <c r="E608" s="48"/>
    </row>
    <row r="609" spans="1:5" s="11" customFormat="1" ht="14.25">
      <c r="A609" s="12"/>
      <c r="B609" s="24"/>
      <c r="C609" s="48"/>
      <c r="D609" s="48"/>
      <c r="E609" s="48"/>
    </row>
    <row r="610" spans="1:5" s="11" customFormat="1" ht="14.25">
      <c r="A610" s="12"/>
      <c r="B610" s="48"/>
      <c r="C610" s="48"/>
      <c r="D610" s="48"/>
      <c r="E610" s="48">
        <f>C610*D610</f>
        <v>0</v>
      </c>
    </row>
    <row r="611" spans="1:5" s="10" customFormat="1" ht="12.75">
      <c r="A611" s="9"/>
      <c r="B611" s="18" t="s">
        <v>3</v>
      </c>
      <c r="C611" s="19" t="s">
        <v>4</v>
      </c>
      <c r="D611" s="19" t="s">
        <v>5</v>
      </c>
      <c r="E611" s="20" t="s">
        <v>6</v>
      </c>
    </row>
    <row r="612" spans="1:5" s="11" customFormat="1" ht="14.25">
      <c r="A612" s="12"/>
      <c r="B612" s="48"/>
      <c r="C612" s="48"/>
      <c r="D612" s="48"/>
      <c r="E612" s="48">
        <f>C612*D612</f>
        <v>0</v>
      </c>
    </row>
    <row r="613" spans="1:5" s="11" customFormat="1" ht="14.25">
      <c r="A613" s="68" t="s">
        <v>194</v>
      </c>
      <c r="B613" s="48"/>
      <c r="C613" s="48"/>
      <c r="D613" s="48"/>
      <c r="E613" s="48">
        <f>C613*D613</f>
        <v>0</v>
      </c>
    </row>
    <row r="614" spans="1:5" s="11" customFormat="1" ht="57">
      <c r="A614" s="85" t="s">
        <v>192</v>
      </c>
      <c r="B614" s="48"/>
      <c r="C614" s="48"/>
      <c r="D614" s="48"/>
      <c r="E614" s="48"/>
    </row>
    <row r="615" spans="1:5" s="11" customFormat="1" ht="14.25">
      <c r="A615" s="49" t="s">
        <v>193</v>
      </c>
      <c r="B615" s="48"/>
      <c r="C615" s="48"/>
      <c r="D615" s="48"/>
      <c r="E615" s="48"/>
    </row>
    <row r="616" spans="1:5" s="11" customFormat="1" ht="14.25">
      <c r="A616" s="49"/>
      <c r="B616" s="48" t="s">
        <v>15</v>
      </c>
      <c r="C616" s="48">
        <v>19</v>
      </c>
      <c r="D616" s="48"/>
      <c r="E616" s="48"/>
    </row>
    <row r="617" spans="1:5" s="11" customFormat="1" ht="14.25">
      <c r="A617" s="68"/>
      <c r="B617" s="48"/>
      <c r="C617" s="48"/>
      <c r="D617" s="48"/>
      <c r="E617" s="48"/>
    </row>
    <row r="618" spans="1:5" s="11" customFormat="1" ht="14.25">
      <c r="A618" s="68" t="s">
        <v>195</v>
      </c>
      <c r="B618" s="48"/>
      <c r="C618" s="48"/>
      <c r="D618" s="48"/>
      <c r="E618" s="48"/>
    </row>
    <row r="619" spans="1:5" s="11" customFormat="1" ht="57">
      <c r="A619" s="85" t="s">
        <v>341</v>
      </c>
      <c r="B619" s="48"/>
      <c r="C619" s="48"/>
      <c r="D619" s="48"/>
      <c r="E619" s="48"/>
    </row>
    <row r="620" spans="1:5" s="11" customFormat="1" ht="14.25">
      <c r="A620" s="49"/>
      <c r="B620" s="24" t="s">
        <v>21</v>
      </c>
      <c r="C620" s="48">
        <v>9</v>
      </c>
      <c r="D620" s="48"/>
      <c r="E620" s="48"/>
    </row>
    <row r="621" spans="1:5" s="11" customFormat="1" ht="14.25">
      <c r="A621" s="68"/>
      <c r="B621" s="48"/>
      <c r="C621" s="48"/>
      <c r="D621" s="48"/>
      <c r="E621" s="48"/>
    </row>
    <row r="622" spans="1:5" s="11" customFormat="1" ht="14.25">
      <c r="A622" s="68" t="s">
        <v>196</v>
      </c>
      <c r="B622" s="48"/>
      <c r="C622" s="48"/>
      <c r="D622" s="48"/>
      <c r="E622" s="48"/>
    </row>
    <row r="623" spans="1:5" s="11" customFormat="1" ht="57">
      <c r="A623" s="59" t="s">
        <v>342</v>
      </c>
      <c r="B623" s="48" t="s">
        <v>8</v>
      </c>
      <c r="C623" s="48">
        <v>26</v>
      </c>
      <c r="D623" s="48"/>
      <c r="E623" s="48"/>
    </row>
    <row r="624" spans="1:5" s="11" customFormat="1" ht="57">
      <c r="A624" s="59" t="s">
        <v>343</v>
      </c>
      <c r="B624" s="48" t="s">
        <v>8</v>
      </c>
      <c r="C624" s="48">
        <v>30</v>
      </c>
      <c r="D624" s="48"/>
      <c r="E624" s="48"/>
    </row>
    <row r="625" spans="1:5" s="11" customFormat="1" ht="14.25">
      <c r="A625" s="12"/>
      <c r="B625" s="13"/>
      <c r="C625" s="14"/>
      <c r="D625" s="14"/>
      <c r="E625" s="48"/>
    </row>
    <row r="626" spans="1:5" s="11" customFormat="1" ht="14.25">
      <c r="A626" s="31" t="s">
        <v>187</v>
      </c>
      <c r="B626" s="16"/>
      <c r="C626" s="16"/>
      <c r="D626" s="16"/>
      <c r="E626" s="32"/>
    </row>
    <row r="627" spans="1:5" s="11" customFormat="1" ht="14.25">
      <c r="A627" s="12"/>
      <c r="B627" s="13"/>
      <c r="C627" s="14"/>
      <c r="D627" s="14"/>
      <c r="E627" s="14"/>
    </row>
    <row r="628" spans="1:5" s="11" customFormat="1" ht="14.25">
      <c r="A628" s="12"/>
      <c r="B628" s="13"/>
      <c r="C628" s="14"/>
      <c r="D628" s="14"/>
      <c r="E628" s="14"/>
    </row>
    <row r="629" spans="1:5" s="11" customFormat="1" ht="14.25">
      <c r="A629" s="12"/>
      <c r="B629" s="13"/>
      <c r="C629" s="14"/>
      <c r="D629" s="14"/>
      <c r="E629" s="14"/>
    </row>
    <row r="630" spans="1:5" s="11" customFormat="1" ht="14.25">
      <c r="A630" s="12" t="s">
        <v>197</v>
      </c>
      <c r="B630" s="13"/>
      <c r="C630" s="14"/>
      <c r="D630" s="14"/>
      <c r="E630" s="14"/>
    </row>
    <row r="631" spans="1:5" s="11" customFormat="1" ht="14.25">
      <c r="A631" s="12"/>
      <c r="B631" s="13"/>
      <c r="C631" s="14"/>
      <c r="D631" s="14"/>
      <c r="E631" s="14"/>
    </row>
    <row r="632" spans="1:5" s="11" customFormat="1" ht="14.25">
      <c r="A632" s="68" t="s">
        <v>201</v>
      </c>
      <c r="B632" s="13"/>
      <c r="C632" s="14"/>
      <c r="D632" s="14"/>
      <c r="E632" s="14"/>
    </row>
    <row r="633" spans="1:5" s="11" customFormat="1" ht="156.75">
      <c r="A633" s="85" t="s">
        <v>199</v>
      </c>
      <c r="B633" s="13"/>
      <c r="C633" s="14"/>
      <c r="D633" s="14"/>
      <c r="E633" s="14"/>
    </row>
    <row r="634" spans="1:5" s="11" customFormat="1" ht="14.25">
      <c r="A634" s="49" t="s">
        <v>200</v>
      </c>
      <c r="B634" s="13"/>
      <c r="C634" s="14"/>
      <c r="D634" s="14"/>
      <c r="E634" s="14"/>
    </row>
    <row r="635" spans="1:5" s="11" customFormat="1" ht="14.25">
      <c r="A635" s="12"/>
      <c r="B635" s="26" t="s">
        <v>21</v>
      </c>
      <c r="C635" s="42">
        <v>91.98</v>
      </c>
      <c r="D635" s="42"/>
      <c r="E635" s="42"/>
    </row>
    <row r="636" spans="1:5" s="11" customFormat="1" ht="14.25">
      <c r="A636" s="12"/>
      <c r="B636" s="13"/>
      <c r="C636" s="14"/>
      <c r="D636" s="14"/>
      <c r="E636" s="14"/>
    </row>
    <row r="637" spans="1:5" s="11" customFormat="1" ht="14.25">
      <c r="A637" s="31" t="s">
        <v>198</v>
      </c>
      <c r="B637" s="16"/>
      <c r="C637" s="16"/>
      <c r="D637" s="16"/>
      <c r="E637" s="32"/>
    </row>
    <row r="638" spans="1:5" s="11" customFormat="1" ht="14.25">
      <c r="A638" s="12"/>
      <c r="B638" s="13"/>
      <c r="C638" s="14"/>
      <c r="D638" s="14"/>
      <c r="E638" s="14"/>
    </row>
    <row r="639" spans="1:5" s="11" customFormat="1" ht="14.25">
      <c r="A639" s="12"/>
      <c r="B639" s="13"/>
      <c r="C639" s="14"/>
      <c r="D639" s="14"/>
      <c r="E639" s="14"/>
    </row>
    <row r="640" spans="1:5" s="11" customFormat="1" ht="14.25">
      <c r="A640" s="12"/>
      <c r="B640" s="13"/>
      <c r="C640" s="14"/>
      <c r="D640" s="14"/>
      <c r="E640" s="14"/>
    </row>
    <row r="641" spans="1:5" s="10" customFormat="1" ht="12.75">
      <c r="A641" s="9"/>
      <c r="B641" s="18" t="s">
        <v>3</v>
      </c>
      <c r="C641" s="19" t="s">
        <v>4</v>
      </c>
      <c r="D641" s="19" t="s">
        <v>5</v>
      </c>
      <c r="E641" s="20" t="s">
        <v>6</v>
      </c>
    </row>
    <row r="642" spans="1:5" s="11" customFormat="1" ht="12" customHeight="1">
      <c r="A642" s="12"/>
      <c r="B642" s="13"/>
      <c r="C642" s="14"/>
      <c r="D642" s="14"/>
      <c r="E642" s="14"/>
    </row>
    <row r="643" spans="1:5" s="11" customFormat="1" ht="14.25">
      <c r="A643" s="12" t="s">
        <v>202</v>
      </c>
      <c r="B643" s="13"/>
      <c r="C643" s="14"/>
      <c r="D643" s="14"/>
      <c r="E643" s="14"/>
    </row>
    <row r="644" spans="1:5" s="11" customFormat="1" ht="12" customHeight="1">
      <c r="A644" s="12"/>
      <c r="B644" s="13"/>
      <c r="C644" s="14"/>
      <c r="D644" s="14"/>
      <c r="E644" s="14"/>
    </row>
    <row r="645" spans="1:5" s="11" customFormat="1" ht="14.25">
      <c r="A645" s="82" t="s">
        <v>206</v>
      </c>
      <c r="B645" s="13"/>
      <c r="C645" s="14"/>
      <c r="D645" s="14"/>
      <c r="E645" s="14"/>
    </row>
    <row r="646" spans="1:5" s="11" customFormat="1" ht="85.5">
      <c r="A646" s="86" t="s">
        <v>344</v>
      </c>
      <c r="B646" s="24" t="s">
        <v>21</v>
      </c>
      <c r="C646" s="48">
        <v>16.5</v>
      </c>
      <c r="D646" s="48"/>
      <c r="E646" s="48"/>
    </row>
    <row r="647" spans="1:5" s="11" customFormat="1" ht="14.25">
      <c r="A647" s="87"/>
      <c r="B647" s="13"/>
      <c r="C647" s="14"/>
      <c r="D647" s="14"/>
      <c r="E647" s="48"/>
    </row>
    <row r="648" spans="1:5" s="11" customFormat="1" ht="28.5">
      <c r="A648" s="82" t="s">
        <v>207</v>
      </c>
      <c r="B648" s="13"/>
      <c r="C648" s="14"/>
      <c r="D648" s="14"/>
      <c r="E648" s="48"/>
    </row>
    <row r="649" spans="1:5" s="11" customFormat="1" ht="85.5">
      <c r="A649" s="81" t="s">
        <v>345</v>
      </c>
      <c r="B649" s="13"/>
      <c r="C649" s="14"/>
      <c r="D649" s="14"/>
      <c r="E649" s="48"/>
    </row>
    <row r="650" spans="1:5" s="11" customFormat="1" ht="28.5">
      <c r="A650" s="88" t="s">
        <v>204</v>
      </c>
      <c r="B650" s="24" t="s">
        <v>21</v>
      </c>
      <c r="C650" s="24">
        <f>24.8*3</f>
        <v>74.4</v>
      </c>
      <c r="D650" s="48"/>
      <c r="E650" s="48"/>
    </row>
    <row r="651" spans="1:5" s="11" customFormat="1" ht="42.75">
      <c r="A651" s="40" t="s">
        <v>205</v>
      </c>
      <c r="B651" s="24" t="s">
        <v>21</v>
      </c>
      <c r="C651" s="24">
        <f>7.4*3+0.6*3+2</f>
        <v>26.000000000000004</v>
      </c>
      <c r="D651" s="48"/>
      <c r="E651" s="48"/>
    </row>
    <row r="652" spans="1:5" s="11" customFormat="1" ht="14.25">
      <c r="A652" s="40"/>
      <c r="B652" s="24"/>
      <c r="C652" s="48"/>
      <c r="D652" s="48"/>
      <c r="E652" s="48"/>
    </row>
    <row r="653" spans="1:5" s="11" customFormat="1" ht="14.25">
      <c r="A653" s="27"/>
      <c r="B653" s="13"/>
      <c r="C653" s="14"/>
      <c r="D653" s="14"/>
      <c r="E653" s="48"/>
    </row>
    <row r="654" spans="1:5" s="11" customFormat="1" ht="14.25">
      <c r="A654" s="82" t="s">
        <v>208</v>
      </c>
      <c r="B654" s="13"/>
      <c r="C654" s="14"/>
      <c r="D654" s="14"/>
      <c r="E654" s="48"/>
    </row>
    <row r="655" spans="1:5" s="11" customFormat="1" ht="57">
      <c r="A655" s="86" t="s">
        <v>346</v>
      </c>
      <c r="B655" s="13"/>
      <c r="C655" s="14"/>
      <c r="D655" s="14"/>
      <c r="E655" s="48"/>
    </row>
    <row r="656" spans="1:5" s="11" customFormat="1" ht="11.25" customHeight="1">
      <c r="A656" s="86"/>
      <c r="B656" s="24" t="s">
        <v>21</v>
      </c>
      <c r="C656" s="48">
        <v>33.62</v>
      </c>
      <c r="D656" s="48"/>
      <c r="E656" s="48"/>
    </row>
    <row r="657" spans="1:5" s="11" customFormat="1" ht="14.25">
      <c r="A657" s="82" t="s">
        <v>209</v>
      </c>
      <c r="B657" s="13"/>
      <c r="C657" s="14"/>
      <c r="D657" s="14"/>
      <c r="E657" s="48"/>
    </row>
    <row r="658" spans="1:5" s="11" customFormat="1" ht="14.25">
      <c r="A658" s="86" t="s">
        <v>347</v>
      </c>
      <c r="B658" s="24" t="s">
        <v>21</v>
      </c>
      <c r="C658" s="48">
        <v>63.27</v>
      </c>
      <c r="D658" s="48"/>
      <c r="E658" s="48"/>
    </row>
    <row r="659" spans="1:5" s="11" customFormat="1" ht="28.5">
      <c r="A659" s="86" t="s">
        <v>348</v>
      </c>
      <c r="B659" s="24" t="s">
        <v>21</v>
      </c>
      <c r="C659" s="11">
        <v>91.98</v>
      </c>
      <c r="E659" s="48"/>
    </row>
    <row r="660" spans="1:5" s="11" customFormat="1" ht="9.75" customHeight="1">
      <c r="A660" s="86"/>
      <c r="B660" s="13"/>
      <c r="C660" s="14"/>
      <c r="D660" s="14"/>
      <c r="E660" s="48"/>
    </row>
    <row r="661" spans="1:5" s="11" customFormat="1" ht="28.5">
      <c r="A661" s="82" t="s">
        <v>210</v>
      </c>
      <c r="B661" s="13"/>
      <c r="C661" s="14"/>
      <c r="D661" s="14"/>
      <c r="E661" s="48"/>
    </row>
    <row r="662" spans="1:5" s="11" customFormat="1" ht="42.75">
      <c r="A662" s="86" t="s">
        <v>349</v>
      </c>
      <c r="B662" s="13"/>
      <c r="C662" s="14"/>
      <c r="D662" s="14"/>
      <c r="E662" s="48"/>
    </row>
    <row r="663" spans="1:5" s="11" customFormat="1" ht="14.25">
      <c r="A663" s="12"/>
      <c r="B663" s="24" t="s">
        <v>21</v>
      </c>
      <c r="C663" s="48">
        <v>52.13</v>
      </c>
      <c r="D663" s="48"/>
      <c r="E663" s="48"/>
    </row>
    <row r="664" spans="1:5" s="11" customFormat="1" ht="11.25" customHeight="1">
      <c r="A664" s="12"/>
      <c r="B664" s="13"/>
      <c r="C664" s="14"/>
      <c r="D664" s="14"/>
      <c r="E664" s="48">
        <f>C664*D664</f>
        <v>0</v>
      </c>
    </row>
    <row r="665" spans="1:5" s="11" customFormat="1" ht="14.25">
      <c r="A665" s="82" t="s">
        <v>212</v>
      </c>
      <c r="B665" s="13"/>
      <c r="C665" s="14"/>
      <c r="D665" s="14"/>
      <c r="E665" s="48">
        <f>C665*D665</f>
        <v>0</v>
      </c>
    </row>
    <row r="666" spans="1:5" s="11" customFormat="1" ht="57">
      <c r="A666" s="86" t="s">
        <v>211</v>
      </c>
      <c r="B666" s="13"/>
      <c r="C666" s="14"/>
      <c r="D666" s="14"/>
      <c r="E666" s="48"/>
    </row>
    <row r="667" spans="1:5" s="11" customFormat="1" ht="14.25">
      <c r="A667" s="12"/>
      <c r="B667" s="48" t="s">
        <v>8</v>
      </c>
      <c r="C667" s="48">
        <v>1</v>
      </c>
      <c r="D667" s="48"/>
      <c r="E667" s="48"/>
    </row>
    <row r="668" spans="1:5" s="11" customFormat="1" ht="9" customHeight="1">
      <c r="A668" s="12"/>
      <c r="B668" s="13"/>
      <c r="C668" s="14"/>
      <c r="D668" s="14"/>
      <c r="E668" s="14"/>
    </row>
    <row r="669" spans="1:5" s="11" customFormat="1" ht="14.25">
      <c r="A669" s="270" t="s">
        <v>203</v>
      </c>
      <c r="B669" s="271"/>
      <c r="C669" s="16"/>
      <c r="D669" s="16"/>
      <c r="E669" s="32"/>
    </row>
    <row r="670" spans="1:5" s="11" customFormat="1" ht="14.25">
      <c r="A670" s="12"/>
      <c r="B670" s="13"/>
      <c r="C670" s="14"/>
      <c r="D670" s="14"/>
      <c r="E670" s="14"/>
    </row>
    <row r="671" spans="1:5" s="11" customFormat="1" ht="14.25">
      <c r="A671" s="12"/>
      <c r="B671" s="13"/>
      <c r="C671" s="14"/>
      <c r="D671" s="14"/>
      <c r="E671" s="14"/>
    </row>
    <row r="672" spans="1:5" s="11" customFormat="1" ht="14.25">
      <c r="A672" s="12"/>
      <c r="B672" s="13"/>
      <c r="C672" s="14"/>
      <c r="D672" s="14"/>
      <c r="E672" s="14"/>
    </row>
    <row r="673" spans="1:5" s="11" customFormat="1" ht="14.25">
      <c r="A673" s="12"/>
      <c r="B673" s="13"/>
      <c r="C673" s="14"/>
      <c r="D673" s="14"/>
      <c r="E673" s="14"/>
    </row>
    <row r="674" spans="1:5" s="11" customFormat="1" ht="14.25">
      <c r="A674" s="12"/>
      <c r="B674" s="13"/>
      <c r="C674" s="14"/>
      <c r="D674" s="14"/>
      <c r="E674" s="14"/>
    </row>
    <row r="675" spans="1:5" s="11" customFormat="1" ht="14.25">
      <c r="A675" s="12"/>
      <c r="B675" s="13"/>
      <c r="C675" s="14"/>
      <c r="D675" s="14"/>
      <c r="E675" s="14"/>
    </row>
    <row r="676" spans="1:5" s="11" customFormat="1" ht="14.25">
      <c r="A676" s="255" t="s">
        <v>213</v>
      </c>
      <c r="B676" s="255"/>
      <c r="C676" s="255"/>
      <c r="D676" s="255"/>
      <c r="E676" s="255"/>
    </row>
    <row r="677" spans="1:5" s="11" customFormat="1" ht="14.25">
      <c r="A677" s="12"/>
      <c r="B677" s="13"/>
      <c r="C677" s="14"/>
      <c r="D677" s="14"/>
      <c r="E677" s="73"/>
    </row>
    <row r="678" spans="1:5" ht="15">
      <c r="A678" s="28" t="s">
        <v>11</v>
      </c>
      <c r="E678" s="74">
        <f>$E$93</f>
        <v>0</v>
      </c>
    </row>
    <row r="679" spans="1:5" ht="15">
      <c r="A679" s="28"/>
      <c r="E679" s="74"/>
    </row>
    <row r="680" spans="1:5" ht="15">
      <c r="A680" s="28" t="s">
        <v>47</v>
      </c>
      <c r="E680" s="74">
        <f>$E$105</f>
        <v>0</v>
      </c>
    </row>
    <row r="681" spans="1:5" ht="15">
      <c r="A681" s="28"/>
      <c r="E681" s="74"/>
    </row>
    <row r="682" spans="1:5" ht="15">
      <c r="A682" s="28" t="s">
        <v>53</v>
      </c>
      <c r="E682" s="74">
        <f>$E$127</f>
        <v>0</v>
      </c>
    </row>
    <row r="683" spans="1:5" ht="15">
      <c r="A683" s="28"/>
      <c r="E683" s="74"/>
    </row>
    <row r="684" spans="1:5" ht="15">
      <c r="A684" s="28" t="s">
        <v>63</v>
      </c>
      <c r="E684" s="74">
        <f>$E$162</f>
        <v>0</v>
      </c>
    </row>
    <row r="685" spans="1:5" ht="15">
      <c r="A685" s="28"/>
      <c r="E685" s="74"/>
    </row>
    <row r="686" spans="1:5" ht="15">
      <c r="A686" s="28" t="s">
        <v>83</v>
      </c>
      <c r="E686" s="74">
        <f>$E$177</f>
        <v>0</v>
      </c>
    </row>
    <row r="687" spans="1:5" ht="15">
      <c r="A687" s="28"/>
      <c r="E687" s="74"/>
    </row>
    <row r="688" spans="1:5" ht="15">
      <c r="A688" s="28" t="s">
        <v>92</v>
      </c>
      <c r="E688" s="74">
        <f>$E$192</f>
        <v>0</v>
      </c>
    </row>
    <row r="689" spans="1:5" ht="15">
      <c r="A689" s="28"/>
      <c r="E689" s="74"/>
    </row>
    <row r="690" spans="1:5" ht="15">
      <c r="A690" s="28" t="s">
        <v>95</v>
      </c>
      <c r="E690" s="74">
        <f>$E$331</f>
        <v>0</v>
      </c>
    </row>
    <row r="691" spans="1:5" ht="15">
      <c r="A691" s="28"/>
      <c r="E691" s="74"/>
    </row>
    <row r="692" spans="1:5" s="11" customFormat="1" ht="14.25">
      <c r="A692" s="12" t="s">
        <v>142</v>
      </c>
      <c r="B692" s="13"/>
      <c r="C692" s="14"/>
      <c r="D692" s="14"/>
      <c r="E692" s="73">
        <f>$E$350</f>
        <v>0</v>
      </c>
    </row>
    <row r="693" spans="1:5" s="11" customFormat="1" ht="14.25">
      <c r="A693" s="12"/>
      <c r="B693" s="13"/>
      <c r="C693" s="14"/>
      <c r="D693" s="14"/>
      <c r="E693" s="73"/>
    </row>
    <row r="694" spans="1:5" s="11" customFormat="1" ht="14.25">
      <c r="A694" s="12" t="s">
        <v>149</v>
      </c>
      <c r="B694" s="13"/>
      <c r="C694" s="14"/>
      <c r="D694" s="14"/>
      <c r="E694" s="73">
        <f>$E$532</f>
        <v>0</v>
      </c>
    </row>
    <row r="695" spans="1:5" s="11" customFormat="1" ht="14.25">
      <c r="A695" s="12"/>
      <c r="B695" s="13"/>
      <c r="C695" s="14"/>
      <c r="D695" s="14"/>
      <c r="E695" s="73"/>
    </row>
    <row r="696" spans="1:5" s="11" customFormat="1" ht="14.25">
      <c r="A696" s="12" t="s">
        <v>174</v>
      </c>
      <c r="B696" s="13"/>
      <c r="C696" s="14"/>
      <c r="D696" s="14"/>
      <c r="E696" s="73">
        <f>$E$578</f>
        <v>0</v>
      </c>
    </row>
    <row r="697" spans="1:5" s="11" customFormat="1" ht="14.25">
      <c r="A697" s="12"/>
      <c r="B697" s="13"/>
      <c r="C697" s="14"/>
      <c r="D697" s="14"/>
      <c r="E697" s="73"/>
    </row>
    <row r="698" spans="1:5" s="11" customFormat="1" ht="14.25">
      <c r="A698" s="12" t="s">
        <v>182</v>
      </c>
      <c r="B698" s="13"/>
      <c r="C698" s="14"/>
      <c r="D698" s="14"/>
      <c r="E698" s="73">
        <f>$E$591</f>
        <v>0</v>
      </c>
    </row>
    <row r="699" spans="1:5" s="11" customFormat="1" ht="14.25">
      <c r="A699" s="12"/>
      <c r="B699" s="13"/>
      <c r="C699" s="14"/>
      <c r="D699" s="14"/>
      <c r="E699" s="73"/>
    </row>
    <row r="700" spans="1:5" s="11" customFormat="1" ht="14.25">
      <c r="A700" s="12" t="s">
        <v>186</v>
      </c>
      <c r="B700" s="13"/>
      <c r="C700" s="14"/>
      <c r="D700" s="14"/>
      <c r="E700" s="73">
        <f>$E$626</f>
        <v>0</v>
      </c>
    </row>
    <row r="701" spans="1:5" s="11" customFormat="1" ht="14.25">
      <c r="A701" s="12"/>
      <c r="B701" s="13"/>
      <c r="C701" s="14"/>
      <c r="D701" s="14"/>
      <c r="E701" s="73"/>
    </row>
    <row r="702" spans="1:5" s="11" customFormat="1" ht="14.25">
      <c r="A702" s="12" t="s">
        <v>197</v>
      </c>
      <c r="B702" s="13"/>
      <c r="C702" s="14"/>
      <c r="D702" s="14"/>
      <c r="E702" s="73">
        <f>$E$637</f>
        <v>0</v>
      </c>
    </row>
    <row r="703" spans="1:5" s="11" customFormat="1" ht="14.25">
      <c r="A703" s="12"/>
      <c r="B703" s="13"/>
      <c r="C703" s="14"/>
      <c r="D703" s="14"/>
      <c r="E703" s="73"/>
    </row>
    <row r="704" spans="1:5" s="11" customFormat="1" ht="14.25">
      <c r="A704" s="12" t="s">
        <v>202</v>
      </c>
      <c r="B704" s="13"/>
      <c r="C704" s="14"/>
      <c r="D704" s="14"/>
      <c r="E704" s="73">
        <f>$E$669</f>
        <v>0</v>
      </c>
    </row>
    <row r="705" spans="1:5" s="11" customFormat="1" ht="15" thickBot="1">
      <c r="A705" s="12"/>
      <c r="B705" s="13"/>
      <c r="C705" s="14"/>
      <c r="D705" s="14"/>
      <c r="E705" s="73"/>
    </row>
    <row r="706" spans="1:5" s="11" customFormat="1" ht="18" customHeight="1" thickBot="1">
      <c r="A706" s="253" t="s">
        <v>214</v>
      </c>
      <c r="B706" s="254"/>
      <c r="C706" s="71"/>
      <c r="D706" s="72"/>
      <c r="E706" s="75">
        <f>SUM(E678:E705)</f>
        <v>0</v>
      </c>
    </row>
    <row r="707" spans="1:5" s="11" customFormat="1" ht="14.25">
      <c r="A707" s="12"/>
      <c r="B707" s="13"/>
      <c r="C707" s="14"/>
      <c r="D707" s="14"/>
      <c r="E707" s="14"/>
    </row>
    <row r="708" spans="1:5" s="11" customFormat="1" ht="14.25">
      <c r="A708" s="12"/>
      <c r="B708" s="13"/>
      <c r="C708" s="14"/>
      <c r="D708" s="14"/>
      <c r="E708" s="14"/>
    </row>
    <row r="709" spans="1:5" s="11" customFormat="1" ht="14.25">
      <c r="A709" s="12"/>
      <c r="B709" s="13"/>
      <c r="C709" s="14"/>
      <c r="D709" s="14"/>
      <c r="E709" s="14"/>
    </row>
    <row r="710" spans="1:5" s="11" customFormat="1" ht="14.25">
      <c r="A710" s="12"/>
      <c r="B710" s="13"/>
      <c r="C710" s="14"/>
      <c r="D710" s="14"/>
      <c r="E710" s="14"/>
    </row>
    <row r="711" spans="1:5" s="11" customFormat="1" ht="14.25">
      <c r="A711" s="12"/>
      <c r="B711" s="13"/>
      <c r="C711" s="14"/>
      <c r="D711" s="14"/>
      <c r="E711" s="14"/>
    </row>
    <row r="712" spans="1:5" s="11" customFormat="1" ht="16.5" customHeight="1">
      <c r="A712" s="12"/>
      <c r="B712" s="13"/>
      <c r="C712" s="14"/>
      <c r="D712" s="14"/>
      <c r="E712" s="14"/>
    </row>
    <row r="713" spans="1:5" s="11" customFormat="1" ht="14.25">
      <c r="A713" s="12"/>
      <c r="B713" s="13"/>
      <c r="C713" s="14"/>
      <c r="D713" s="14"/>
      <c r="E713" s="14"/>
    </row>
    <row r="714" spans="1:5" s="11" customFormat="1" ht="14.25">
      <c r="A714" s="12"/>
      <c r="B714" s="13"/>
      <c r="C714" s="14"/>
      <c r="D714" s="14"/>
      <c r="E714" s="14"/>
    </row>
    <row r="715" spans="1:5" s="11" customFormat="1" ht="14.25">
      <c r="A715" s="12"/>
      <c r="B715" s="13"/>
      <c r="C715" s="14"/>
      <c r="D715" s="14"/>
      <c r="E715" s="14"/>
    </row>
    <row r="716" spans="1:5" s="11" customFormat="1" ht="14.25">
      <c r="A716" s="12"/>
      <c r="B716" s="13"/>
      <c r="C716" s="14"/>
      <c r="D716" s="14"/>
      <c r="E716" s="14"/>
    </row>
    <row r="717" spans="1:5" s="11" customFormat="1" ht="14.25">
      <c r="A717" s="12"/>
      <c r="B717" s="13"/>
      <c r="C717" s="14"/>
      <c r="D717" s="14"/>
      <c r="E717" s="14"/>
    </row>
    <row r="718" spans="1:5" s="11" customFormat="1" ht="14.25">
      <c r="A718" s="12"/>
      <c r="B718" s="13"/>
      <c r="C718" s="14"/>
      <c r="D718" s="14"/>
      <c r="E718" s="14"/>
    </row>
    <row r="719" spans="1:5" s="11" customFormat="1" ht="14.25">
      <c r="A719" s="12"/>
      <c r="B719" s="13"/>
      <c r="C719" s="14"/>
      <c r="D719" s="14"/>
      <c r="E719" s="14"/>
    </row>
    <row r="720" spans="1:5" s="10" customFormat="1" ht="12.75">
      <c r="A720" s="9"/>
      <c r="B720" s="18" t="s">
        <v>3</v>
      </c>
      <c r="C720" s="19" t="s">
        <v>4</v>
      </c>
      <c r="D720" s="19" t="s">
        <v>5</v>
      </c>
      <c r="E720" s="20" t="s">
        <v>6</v>
      </c>
    </row>
    <row r="721" spans="1:5" s="11" customFormat="1" ht="14.25">
      <c r="A721" s="12"/>
      <c r="B721" s="13"/>
      <c r="C721" s="14"/>
      <c r="D721" s="14"/>
      <c r="E721" s="14"/>
    </row>
    <row r="722" spans="1:5" ht="15">
      <c r="A722" s="261" t="s">
        <v>249</v>
      </c>
      <c r="B722" s="261"/>
      <c r="C722" s="261"/>
      <c r="D722" s="261"/>
      <c r="E722" s="261"/>
    </row>
    <row r="723" spans="1:5" s="11" customFormat="1" ht="14.25">
      <c r="A723" s="12"/>
      <c r="B723" s="13"/>
      <c r="C723" s="14"/>
      <c r="D723" s="14"/>
      <c r="E723" s="14"/>
    </row>
    <row r="724" spans="1:5" s="11" customFormat="1" ht="14.25">
      <c r="A724" s="260" t="s">
        <v>218</v>
      </c>
      <c r="B724" s="260"/>
      <c r="C724" s="260"/>
      <c r="D724" s="260"/>
      <c r="E724" s="260"/>
    </row>
    <row r="725" spans="1:5" s="11" customFormat="1" ht="14.25">
      <c r="A725" s="85"/>
      <c r="B725" s="10"/>
      <c r="C725" s="10"/>
      <c r="D725" s="34"/>
      <c r="E725" s="76"/>
    </row>
    <row r="726" spans="1:5" s="11" customFormat="1" ht="102" customHeight="1">
      <c r="A726" s="90" t="s">
        <v>350</v>
      </c>
      <c r="B726" s="77"/>
      <c r="C726" s="91"/>
      <c r="D726" s="34"/>
      <c r="E726" s="76"/>
    </row>
    <row r="727" spans="1:5" s="11" customFormat="1" ht="18.75">
      <c r="A727" s="92" t="s">
        <v>225</v>
      </c>
      <c r="B727" s="77" t="s">
        <v>15</v>
      </c>
      <c r="C727" s="91">
        <v>29</v>
      </c>
      <c r="D727" s="34"/>
      <c r="E727" s="76"/>
    </row>
    <row r="728" spans="1:5" s="11" customFormat="1" ht="14.25">
      <c r="A728" s="92"/>
      <c r="B728" s="77"/>
      <c r="C728" s="91"/>
      <c r="D728" s="34"/>
      <c r="E728" s="76"/>
    </row>
    <row r="729" spans="1:5" s="11" customFormat="1" ht="42.75">
      <c r="A729" s="90" t="s">
        <v>351</v>
      </c>
      <c r="B729" s="77"/>
      <c r="C729" s="93"/>
      <c r="D729" s="77"/>
      <c r="E729" s="76"/>
    </row>
    <row r="730" spans="1:5" s="11" customFormat="1" ht="14.25">
      <c r="A730" s="92" t="s">
        <v>215</v>
      </c>
      <c r="B730" s="77" t="s">
        <v>15</v>
      </c>
      <c r="C730" s="91">
        <f>C727</f>
        <v>29</v>
      </c>
      <c r="D730" s="77"/>
      <c r="E730" s="76"/>
    </row>
    <row r="731" spans="1:5" s="11" customFormat="1" ht="14.25">
      <c r="A731" s="92"/>
      <c r="B731" s="77"/>
      <c r="C731" s="91"/>
      <c r="D731" s="77"/>
      <c r="E731" s="76"/>
    </row>
    <row r="732" spans="1:5" s="11" customFormat="1" ht="28.5">
      <c r="A732" s="90" t="s">
        <v>219</v>
      </c>
      <c r="B732" s="77"/>
      <c r="C732" s="91"/>
      <c r="D732" s="34"/>
      <c r="E732" s="76"/>
    </row>
    <row r="733" spans="1:5" s="11" customFormat="1" ht="14.25">
      <c r="A733" s="92" t="s">
        <v>216</v>
      </c>
      <c r="B733" s="77" t="s">
        <v>8</v>
      </c>
      <c r="C733" s="94">
        <v>2</v>
      </c>
      <c r="D733" s="34"/>
      <c r="E733" s="76"/>
    </row>
    <row r="734" spans="1:5" s="11" customFormat="1" ht="14.25">
      <c r="A734" s="92"/>
      <c r="B734" s="77"/>
      <c r="C734" s="94"/>
      <c r="D734" s="34"/>
      <c r="E734" s="76"/>
    </row>
    <row r="735" spans="1:5" s="11" customFormat="1" ht="14.25">
      <c r="A735" s="90" t="s">
        <v>220</v>
      </c>
      <c r="B735" s="91" t="s">
        <v>217</v>
      </c>
      <c r="C735" s="91">
        <v>1</v>
      </c>
      <c r="D735" s="34"/>
      <c r="E735" s="76"/>
    </row>
    <row r="736" spans="1:5" s="11" customFormat="1" ht="15">
      <c r="A736" s="95"/>
      <c r="B736" s="96"/>
      <c r="C736" s="78"/>
      <c r="D736" s="79"/>
      <c r="E736" s="76"/>
    </row>
    <row r="737" spans="1:5" s="11" customFormat="1" ht="71.25">
      <c r="A737" s="90" t="s">
        <v>221</v>
      </c>
      <c r="B737" s="91" t="s">
        <v>217</v>
      </c>
      <c r="C737" s="93">
        <v>1</v>
      </c>
      <c r="D737" s="34"/>
      <c r="E737" s="76"/>
    </row>
    <row r="738" spans="1:5" s="11" customFormat="1" ht="14.25">
      <c r="A738" s="92"/>
      <c r="B738" s="77"/>
      <c r="C738" s="94"/>
      <c r="D738" s="34"/>
      <c r="E738" s="76">
        <f>C738*D738</f>
        <v>0</v>
      </c>
    </row>
    <row r="739" spans="1:5" s="11" customFormat="1" ht="42.75">
      <c r="A739" s="90" t="s">
        <v>222</v>
      </c>
      <c r="B739" s="91" t="s">
        <v>217</v>
      </c>
      <c r="C739" s="93">
        <v>1</v>
      </c>
      <c r="D739" s="34"/>
      <c r="E739" s="76"/>
    </row>
    <row r="740" spans="1:5" s="11" customFormat="1" ht="14.25">
      <c r="A740" s="90"/>
      <c r="B740" s="77"/>
      <c r="C740" s="93"/>
      <c r="D740" s="34"/>
      <c r="E740" s="76"/>
    </row>
    <row r="741" spans="1:5" s="11" customFormat="1" ht="28.5">
      <c r="A741" s="90" t="s">
        <v>223</v>
      </c>
      <c r="B741" s="91" t="s">
        <v>217</v>
      </c>
      <c r="C741" s="93">
        <v>1</v>
      </c>
      <c r="D741" s="34"/>
      <c r="E741" s="76"/>
    </row>
    <row r="742" spans="2:5" s="11" customFormat="1" ht="14.25">
      <c r="B742" s="34"/>
      <c r="C742" s="76"/>
      <c r="D742" s="34"/>
      <c r="E742" s="76">
        <f>C742*D742</f>
        <v>0</v>
      </c>
    </row>
    <row r="743" spans="1:5" s="11" customFormat="1" ht="14.25">
      <c r="A743" s="258" t="s">
        <v>224</v>
      </c>
      <c r="B743" s="259"/>
      <c r="C743" s="259"/>
      <c r="D743" s="259"/>
      <c r="E743" s="80"/>
    </row>
    <row r="744" spans="1:5" s="11" customFormat="1" ht="14.25">
      <c r="A744" s="12"/>
      <c r="B744" s="13"/>
      <c r="C744" s="14"/>
      <c r="D744" s="14"/>
      <c r="E744" s="14"/>
    </row>
    <row r="745" spans="1:5" s="11" customFormat="1" ht="14.25">
      <c r="A745" s="12"/>
      <c r="B745" s="13"/>
      <c r="C745" s="14"/>
      <c r="D745" s="14"/>
      <c r="E745" s="14"/>
    </row>
    <row r="746" spans="1:5" s="11" customFormat="1" ht="14.25">
      <c r="A746" s="12"/>
      <c r="B746" s="13"/>
      <c r="C746" s="14"/>
      <c r="D746" s="14"/>
      <c r="E746" s="14"/>
    </row>
    <row r="747" spans="1:5" s="11" customFormat="1" ht="14.25">
      <c r="A747" s="12"/>
      <c r="B747" s="13"/>
      <c r="C747" s="14"/>
      <c r="D747" s="14"/>
      <c r="E747" s="14"/>
    </row>
    <row r="748" spans="1:5" s="11" customFormat="1" ht="14.25">
      <c r="A748" s="12"/>
      <c r="B748" s="13"/>
      <c r="C748" s="14"/>
      <c r="D748" s="14"/>
      <c r="E748" s="14"/>
    </row>
    <row r="749" spans="1:5" s="11" customFormat="1" ht="14.25">
      <c r="A749" s="12"/>
      <c r="B749" s="13"/>
      <c r="C749" s="14"/>
      <c r="D749" s="14"/>
      <c r="E749" s="14"/>
    </row>
    <row r="750" spans="1:5" s="11" customFormat="1" ht="14.25">
      <c r="A750" s="12"/>
      <c r="B750" s="13"/>
      <c r="C750" s="14"/>
      <c r="D750" s="14"/>
      <c r="E750" s="14"/>
    </row>
    <row r="751" spans="1:5" s="11" customFormat="1" ht="14.25">
      <c r="A751" s="12"/>
      <c r="B751" s="13"/>
      <c r="C751" s="14"/>
      <c r="D751" s="14"/>
      <c r="E751" s="14"/>
    </row>
    <row r="752" spans="1:5" s="11" customFormat="1" ht="14.25">
      <c r="A752" s="12"/>
      <c r="B752" s="13"/>
      <c r="C752" s="14"/>
      <c r="D752" s="14"/>
      <c r="E752" s="14"/>
    </row>
    <row r="753" spans="1:5" s="11" customFormat="1" ht="14.25">
      <c r="A753" s="12"/>
      <c r="B753" s="13"/>
      <c r="C753" s="14"/>
      <c r="D753" s="14"/>
      <c r="E753" s="14"/>
    </row>
    <row r="754" spans="1:5" s="11" customFormat="1" ht="14.25">
      <c r="A754" s="12"/>
      <c r="B754" s="13"/>
      <c r="C754" s="14"/>
      <c r="D754" s="14"/>
      <c r="E754" s="14"/>
    </row>
    <row r="755" spans="1:5" s="10" customFormat="1" ht="12.75">
      <c r="A755" s="9"/>
      <c r="B755" s="18" t="s">
        <v>3</v>
      </c>
      <c r="C755" s="19" t="s">
        <v>4</v>
      </c>
      <c r="D755" s="19" t="s">
        <v>5</v>
      </c>
      <c r="E755" s="20" t="s">
        <v>6</v>
      </c>
    </row>
    <row r="756" spans="1:5" s="11" customFormat="1" ht="14.25">
      <c r="A756" s="12"/>
      <c r="B756" s="13"/>
      <c r="C756" s="14"/>
      <c r="D756" s="14"/>
      <c r="E756" s="14"/>
    </row>
    <row r="757" spans="1:5" s="11" customFormat="1" ht="14.25">
      <c r="A757" s="260" t="s">
        <v>234</v>
      </c>
      <c r="B757" s="260"/>
      <c r="C757" s="260"/>
      <c r="D757" s="260"/>
      <c r="E757" s="260"/>
    </row>
    <row r="758" spans="1:5" s="11" customFormat="1" ht="14.25">
      <c r="A758" s="89"/>
      <c r="B758" s="89"/>
      <c r="C758" s="64"/>
      <c r="D758" s="89"/>
      <c r="E758" s="15"/>
    </row>
    <row r="759" spans="1:4" s="11" customFormat="1" ht="99.75">
      <c r="A759" s="90" t="s">
        <v>235</v>
      </c>
      <c r="B759" s="77"/>
      <c r="C759" s="93"/>
      <c r="D759" s="34"/>
    </row>
    <row r="760" spans="1:4" s="11" customFormat="1" ht="14.25">
      <c r="A760" s="92" t="s">
        <v>226</v>
      </c>
      <c r="B760" s="77" t="s">
        <v>15</v>
      </c>
      <c r="C760" s="94">
        <v>1.5</v>
      </c>
      <c r="D760" s="34"/>
    </row>
    <row r="761" spans="1:4" s="11" customFormat="1" ht="14.25">
      <c r="A761" s="92" t="s">
        <v>227</v>
      </c>
      <c r="B761" s="77" t="s">
        <v>15</v>
      </c>
      <c r="C761" s="94">
        <f>13+2.87</f>
        <v>15.870000000000001</v>
      </c>
      <c r="D761" s="34"/>
    </row>
    <row r="762" spans="1:4" s="11" customFormat="1" ht="14.25">
      <c r="A762" s="92"/>
      <c r="B762" s="77"/>
      <c r="C762" s="94"/>
      <c r="D762" s="34"/>
    </row>
    <row r="763" spans="1:4" s="11" customFormat="1" ht="42.75">
      <c r="A763" s="90" t="s">
        <v>236</v>
      </c>
      <c r="B763" s="77"/>
      <c r="C763" s="93"/>
      <c r="D763" s="34"/>
    </row>
    <row r="764" spans="1:4" s="11" customFormat="1" ht="14.25">
      <c r="A764" s="92" t="s">
        <v>228</v>
      </c>
      <c r="B764" s="77"/>
      <c r="C764" s="91"/>
      <c r="D764" s="34"/>
    </row>
    <row r="765" spans="1:4" s="11" customFormat="1" ht="18.75">
      <c r="A765" s="92" t="s">
        <v>238</v>
      </c>
      <c r="B765" s="77" t="s">
        <v>8</v>
      </c>
      <c r="C765" s="94">
        <v>1</v>
      </c>
      <c r="D765" s="77"/>
    </row>
    <row r="766" spans="1:4" s="11" customFormat="1" ht="14.25">
      <c r="A766" s="92" t="s">
        <v>229</v>
      </c>
      <c r="B766" s="77"/>
      <c r="C766" s="94"/>
      <c r="D766" s="34"/>
    </row>
    <row r="767" spans="1:4" s="11" customFormat="1" ht="18.75">
      <c r="A767" s="92" t="s">
        <v>239</v>
      </c>
      <c r="B767" s="77" t="s">
        <v>8</v>
      </c>
      <c r="C767" s="76">
        <v>3</v>
      </c>
      <c r="D767" s="34"/>
    </row>
    <row r="768" spans="1:4" s="11" customFormat="1" ht="18.75">
      <c r="A768" s="92" t="s">
        <v>240</v>
      </c>
      <c r="B768" s="77" t="s">
        <v>8</v>
      </c>
      <c r="C768" s="94">
        <v>6</v>
      </c>
      <c r="D768" s="34"/>
    </row>
    <row r="769" spans="1:4" s="11" customFormat="1" ht="14.25">
      <c r="A769" s="92" t="s">
        <v>230</v>
      </c>
      <c r="B769" s="77"/>
      <c r="C769" s="93"/>
      <c r="D769" s="34"/>
    </row>
    <row r="770" spans="1:4" s="11" customFormat="1" ht="14.25">
      <c r="A770" s="92" t="s">
        <v>231</v>
      </c>
      <c r="B770" s="77" t="s">
        <v>8</v>
      </c>
      <c r="C770" s="94">
        <v>3</v>
      </c>
      <c r="D770" s="34"/>
    </row>
    <row r="771" spans="1:4" s="11" customFormat="1" ht="14.25">
      <c r="A771" s="92" t="s">
        <v>232</v>
      </c>
      <c r="B771" s="77"/>
      <c r="C771" s="94"/>
      <c r="D771" s="34"/>
    </row>
    <row r="772" spans="1:4" s="11" customFormat="1" ht="14.25">
      <c r="A772" s="92" t="s">
        <v>233</v>
      </c>
      <c r="B772" s="77" t="s">
        <v>8</v>
      </c>
      <c r="C772" s="91">
        <v>3</v>
      </c>
      <c r="D772" s="34"/>
    </row>
    <row r="773" spans="1:4" s="11" customFormat="1" ht="14.25">
      <c r="A773" s="92"/>
      <c r="B773" s="77"/>
      <c r="C773" s="91"/>
      <c r="D773" s="34"/>
    </row>
    <row r="774" spans="1:4" s="11" customFormat="1" ht="28.5">
      <c r="A774" s="90" t="s">
        <v>237</v>
      </c>
      <c r="B774" s="91" t="s">
        <v>217</v>
      </c>
      <c r="C774" s="93">
        <v>1</v>
      </c>
      <c r="D774" s="34"/>
    </row>
    <row r="775" spans="1:4" s="11" customFormat="1" ht="14.25">
      <c r="A775" s="92"/>
      <c r="B775" s="77"/>
      <c r="C775" s="93"/>
      <c r="D775" s="34"/>
    </row>
    <row r="776" spans="1:4" s="11" customFormat="1" ht="57">
      <c r="A776" s="90" t="s">
        <v>352</v>
      </c>
      <c r="B776" s="91" t="s">
        <v>217</v>
      </c>
      <c r="C776" s="93">
        <v>1</v>
      </c>
      <c r="D776" s="34"/>
    </row>
    <row r="777" spans="1:5" s="11" customFormat="1" ht="14.25">
      <c r="A777" s="98"/>
      <c r="B777" s="34"/>
      <c r="C777" s="99"/>
      <c r="D777" s="34"/>
      <c r="E777" s="76"/>
    </row>
    <row r="778" spans="1:5" s="11" customFormat="1" ht="14.25">
      <c r="A778" s="258" t="s">
        <v>241</v>
      </c>
      <c r="B778" s="259"/>
      <c r="C778" s="259"/>
      <c r="D778" s="259"/>
      <c r="E778" s="32"/>
    </row>
    <row r="779" spans="1:5" s="11" customFormat="1" ht="14.25">
      <c r="A779" s="12"/>
      <c r="B779" s="13"/>
      <c r="C779" s="14"/>
      <c r="D779" s="14"/>
      <c r="E779" s="14"/>
    </row>
    <row r="780" spans="1:5" s="11" customFormat="1" ht="14.25">
      <c r="A780" s="12"/>
      <c r="B780" s="13"/>
      <c r="C780" s="14"/>
      <c r="D780" s="14"/>
      <c r="E780" s="14"/>
    </row>
    <row r="781" spans="1:5" s="11" customFormat="1" ht="14.25">
      <c r="A781" s="12"/>
      <c r="B781" s="13"/>
      <c r="C781" s="14"/>
      <c r="D781" s="14"/>
      <c r="E781" s="14"/>
    </row>
    <row r="782" spans="1:5" s="11" customFormat="1" ht="14.25">
      <c r="A782" s="12"/>
      <c r="B782" s="13"/>
      <c r="C782" s="14"/>
      <c r="D782" s="14"/>
      <c r="E782" s="14"/>
    </row>
    <row r="783" spans="1:5" s="11" customFormat="1" ht="14.25">
      <c r="A783" s="12"/>
      <c r="B783" s="13"/>
      <c r="C783" s="14"/>
      <c r="D783" s="14"/>
      <c r="E783" s="14"/>
    </row>
    <row r="784" spans="1:5" s="11" customFormat="1" ht="14.25">
      <c r="A784" s="12"/>
      <c r="B784" s="13"/>
      <c r="C784" s="14"/>
      <c r="D784" s="14"/>
      <c r="E784" s="14"/>
    </row>
    <row r="785" spans="1:5" s="11" customFormat="1" ht="14.25">
      <c r="A785" s="12"/>
      <c r="B785" s="13"/>
      <c r="C785" s="14"/>
      <c r="D785" s="14"/>
      <c r="E785" s="14"/>
    </row>
    <row r="786" spans="1:5" s="11" customFormat="1" ht="14.25">
      <c r="A786" s="12"/>
      <c r="B786" s="13"/>
      <c r="C786" s="14"/>
      <c r="D786" s="14"/>
      <c r="E786" s="14"/>
    </row>
    <row r="787" spans="1:5" s="11" customFormat="1" ht="14.25">
      <c r="A787" s="12"/>
      <c r="B787" s="13"/>
      <c r="C787" s="14"/>
      <c r="D787" s="14"/>
      <c r="E787" s="14"/>
    </row>
    <row r="788" spans="1:5" s="11" customFormat="1" ht="14.25">
      <c r="A788" s="12"/>
      <c r="B788" s="13"/>
      <c r="C788" s="14"/>
      <c r="D788" s="14"/>
      <c r="E788" s="14"/>
    </row>
    <row r="789" spans="1:5" s="11" customFormat="1" ht="14.25">
      <c r="A789" s="12"/>
      <c r="B789" s="13"/>
      <c r="C789" s="14"/>
      <c r="D789" s="14"/>
      <c r="E789" s="14"/>
    </row>
    <row r="790" spans="1:5" s="11" customFormat="1" ht="14.25">
      <c r="A790" s="12"/>
      <c r="B790" s="13"/>
      <c r="C790" s="14"/>
      <c r="D790" s="14"/>
      <c r="E790" s="14"/>
    </row>
    <row r="791" spans="1:5" s="11" customFormat="1" ht="14.25">
      <c r="A791" s="12"/>
      <c r="B791" s="13"/>
      <c r="C791" s="14"/>
      <c r="D791" s="14"/>
      <c r="E791" s="14"/>
    </row>
    <row r="792" spans="1:5" s="11" customFormat="1" ht="14.25">
      <c r="A792" s="12"/>
      <c r="B792" s="13"/>
      <c r="C792" s="14"/>
      <c r="D792" s="14"/>
      <c r="E792" s="14"/>
    </row>
    <row r="793" spans="1:5" s="11" customFormat="1" ht="14.25">
      <c r="A793" s="12"/>
      <c r="B793" s="13"/>
      <c r="C793" s="14"/>
      <c r="D793" s="14"/>
      <c r="E793" s="14"/>
    </row>
    <row r="794" spans="1:5" s="10" customFormat="1" ht="12.75">
      <c r="A794" s="9"/>
      <c r="B794" s="18" t="s">
        <v>3</v>
      </c>
      <c r="C794" s="19" t="s">
        <v>4</v>
      </c>
      <c r="D794" s="19" t="s">
        <v>5</v>
      </c>
      <c r="E794" s="20" t="s">
        <v>6</v>
      </c>
    </row>
    <row r="795" spans="1:5" s="11" customFormat="1" ht="14.25">
      <c r="A795" s="12"/>
      <c r="B795" s="13"/>
      <c r="C795" s="14"/>
      <c r="D795" s="14"/>
      <c r="E795" s="14"/>
    </row>
    <row r="796" spans="1:5" s="11" customFormat="1" ht="14.25">
      <c r="A796" s="260" t="s">
        <v>242</v>
      </c>
      <c r="B796" s="260"/>
      <c r="C796" s="260"/>
      <c r="D796" s="260"/>
      <c r="E796" s="260"/>
    </row>
    <row r="797" spans="1:4" s="11" customFormat="1" ht="14.25">
      <c r="A797" s="104"/>
      <c r="B797" s="34"/>
      <c r="C797" s="100"/>
      <c r="D797" s="101"/>
    </row>
    <row r="798" spans="1:4" s="11" customFormat="1" ht="42.75">
      <c r="A798" s="90" t="s">
        <v>243</v>
      </c>
      <c r="B798" s="91" t="s">
        <v>217</v>
      </c>
      <c r="C798" s="94">
        <v>1</v>
      </c>
      <c r="D798" s="34"/>
    </row>
    <row r="799" spans="1:4" s="11" customFormat="1" ht="14.25">
      <c r="A799" s="90"/>
      <c r="B799" s="91"/>
      <c r="C799" s="94"/>
      <c r="D799" s="34"/>
    </row>
    <row r="800" spans="1:4" s="11" customFormat="1" ht="85.5">
      <c r="A800" s="90" t="s">
        <v>244</v>
      </c>
      <c r="B800" s="91" t="s">
        <v>217</v>
      </c>
      <c r="C800" s="94">
        <v>1</v>
      </c>
      <c r="D800" s="34"/>
    </row>
    <row r="801" spans="1:4" s="11" customFormat="1" ht="14.25">
      <c r="A801" s="90"/>
      <c r="B801" s="91"/>
      <c r="C801" s="94"/>
      <c r="D801" s="34"/>
    </row>
    <row r="802" spans="1:4" s="11" customFormat="1" ht="85.5">
      <c r="A802" s="90" t="s">
        <v>245</v>
      </c>
      <c r="B802" s="91" t="s">
        <v>217</v>
      </c>
      <c r="C802" s="94">
        <v>1</v>
      </c>
      <c r="D802" s="34"/>
    </row>
    <row r="803" spans="1:4" s="11" customFormat="1" ht="14.25">
      <c r="A803" s="90"/>
      <c r="B803" s="91"/>
      <c r="C803" s="94"/>
      <c r="D803" s="34"/>
    </row>
    <row r="804" spans="1:4" s="11" customFormat="1" ht="42.75">
      <c r="A804" s="90" t="s">
        <v>246</v>
      </c>
      <c r="B804" s="91" t="s">
        <v>8</v>
      </c>
      <c r="C804" s="94">
        <v>4</v>
      </c>
      <c r="D804" s="34"/>
    </row>
    <row r="805" spans="1:4" s="11" customFormat="1" ht="14.25">
      <c r="A805" s="90"/>
      <c r="B805" s="91"/>
      <c r="C805" s="94"/>
      <c r="D805" s="34"/>
    </row>
    <row r="806" spans="1:4" s="11" customFormat="1" ht="71.25">
      <c r="A806" s="90" t="s">
        <v>247</v>
      </c>
      <c r="B806" s="91" t="s">
        <v>8</v>
      </c>
      <c r="C806" s="94">
        <v>1</v>
      </c>
      <c r="D806" s="34"/>
    </row>
    <row r="807" spans="1:5" s="11" customFormat="1" ht="14.25">
      <c r="A807" s="66"/>
      <c r="B807" s="34"/>
      <c r="C807" s="76"/>
      <c r="D807" s="34"/>
      <c r="E807" s="102"/>
    </row>
    <row r="808" spans="1:5" s="11" customFormat="1" ht="14.25">
      <c r="A808" s="258" t="s">
        <v>248</v>
      </c>
      <c r="B808" s="259"/>
      <c r="C808" s="259"/>
      <c r="D808" s="259"/>
      <c r="E808" s="32">
        <f>SUM(E798:E807)</f>
        <v>0</v>
      </c>
    </row>
    <row r="809" spans="1:5" s="11" customFormat="1" ht="14.25">
      <c r="A809" s="12"/>
      <c r="B809" s="13"/>
      <c r="C809" s="14"/>
      <c r="D809" s="14"/>
      <c r="E809" s="14"/>
    </row>
    <row r="810" spans="1:5" s="11" customFormat="1" ht="14.25">
      <c r="A810" s="12"/>
      <c r="B810" s="13"/>
      <c r="C810" s="14"/>
      <c r="D810" s="14"/>
      <c r="E810" s="14"/>
    </row>
    <row r="811" spans="1:5" s="11" customFormat="1" ht="14.25">
      <c r="A811" s="12"/>
      <c r="B811" s="13"/>
      <c r="C811" s="14"/>
      <c r="D811" s="14"/>
      <c r="E811" s="14"/>
    </row>
    <row r="812" spans="1:5" s="11" customFormat="1" ht="14.25">
      <c r="A812" s="260" t="s">
        <v>250</v>
      </c>
      <c r="B812" s="260"/>
      <c r="C812" s="260"/>
      <c r="D812" s="260"/>
      <c r="E812" s="260"/>
    </row>
    <row r="813" spans="1:4" s="11" customFormat="1" ht="14.25">
      <c r="A813" s="104"/>
      <c r="B813" s="34"/>
      <c r="C813" s="100"/>
      <c r="D813" s="101"/>
    </row>
    <row r="814" spans="1:4" s="11" customFormat="1" ht="57">
      <c r="A814" s="90" t="s">
        <v>353</v>
      </c>
      <c r="B814" s="91" t="s">
        <v>8</v>
      </c>
      <c r="C814" s="94">
        <v>2</v>
      </c>
      <c r="D814" s="34"/>
    </row>
    <row r="815" spans="1:4" s="11" customFormat="1" ht="14.25">
      <c r="A815" s="59"/>
      <c r="B815" s="89"/>
      <c r="C815" s="89"/>
      <c r="D815" s="89"/>
    </row>
    <row r="816" spans="1:4" s="11" customFormat="1" ht="28.5">
      <c r="A816" s="90" t="s">
        <v>354</v>
      </c>
      <c r="B816" s="91" t="s">
        <v>8</v>
      </c>
      <c r="C816" s="94">
        <v>2</v>
      </c>
      <c r="D816" s="34"/>
    </row>
    <row r="817" spans="1:5" s="11" customFormat="1" ht="14.25">
      <c r="A817" s="59"/>
      <c r="B817" s="89"/>
      <c r="C817" s="89"/>
      <c r="D817" s="89"/>
      <c r="E817" s="15"/>
    </row>
    <row r="818" spans="1:5" s="11" customFormat="1" ht="14.25">
      <c r="A818" s="258" t="s">
        <v>251</v>
      </c>
      <c r="B818" s="259"/>
      <c r="C818" s="259"/>
      <c r="D818" s="259"/>
      <c r="E818" s="32">
        <f>SUM(E814:E817)</f>
        <v>0</v>
      </c>
    </row>
    <row r="819" spans="1:5" s="11" customFormat="1" ht="14.25">
      <c r="A819" s="12"/>
      <c r="B819" s="13"/>
      <c r="C819" s="14"/>
      <c r="D819" s="14"/>
      <c r="E819" s="14"/>
    </row>
    <row r="820" spans="1:5" s="11" customFormat="1" ht="14.25">
      <c r="A820" s="12"/>
      <c r="B820" s="13"/>
      <c r="C820" s="14"/>
      <c r="D820" s="14"/>
      <c r="E820" s="14"/>
    </row>
    <row r="821" spans="1:5" s="11" customFormat="1" ht="14.25">
      <c r="A821" s="12"/>
      <c r="B821" s="13"/>
      <c r="C821" s="14"/>
      <c r="D821" s="14"/>
      <c r="E821" s="14"/>
    </row>
    <row r="822" spans="1:5" s="11" customFormat="1" ht="14.25">
      <c r="A822" s="12"/>
      <c r="B822" s="13"/>
      <c r="C822" s="14"/>
      <c r="D822" s="14"/>
      <c r="E822" s="14"/>
    </row>
    <row r="823" spans="1:5" s="11" customFormat="1" ht="14.25">
      <c r="A823" s="12"/>
      <c r="B823" s="13"/>
      <c r="C823" s="14"/>
      <c r="D823" s="14"/>
      <c r="E823" s="14"/>
    </row>
    <row r="824" spans="1:5" s="11" customFormat="1" ht="14.25">
      <c r="A824" s="12"/>
      <c r="B824" s="13"/>
      <c r="C824" s="14"/>
      <c r="D824" s="14"/>
      <c r="E824" s="14"/>
    </row>
    <row r="825" spans="1:5" s="11" customFormat="1" ht="14.25">
      <c r="A825" s="12"/>
      <c r="B825" s="13"/>
      <c r="C825" s="14"/>
      <c r="D825" s="14"/>
      <c r="E825" s="14"/>
    </row>
    <row r="826" spans="1:5" s="11" customFormat="1" ht="14.25">
      <c r="A826" s="12"/>
      <c r="B826" s="13"/>
      <c r="C826" s="14"/>
      <c r="D826" s="14"/>
      <c r="E826" s="14"/>
    </row>
    <row r="827" spans="1:5" s="11" customFormat="1" ht="14.25">
      <c r="A827" s="12"/>
      <c r="B827" s="13"/>
      <c r="C827" s="14"/>
      <c r="D827" s="14"/>
      <c r="E827" s="14"/>
    </row>
    <row r="828" spans="1:5" s="11" customFormat="1" ht="14.25">
      <c r="A828" s="12"/>
      <c r="B828" s="13"/>
      <c r="C828" s="14"/>
      <c r="D828" s="14"/>
      <c r="E828" s="14"/>
    </row>
    <row r="829" spans="1:5" s="11" customFormat="1" ht="14.25">
      <c r="A829" s="255" t="s">
        <v>252</v>
      </c>
      <c r="B829" s="255"/>
      <c r="C829" s="255"/>
      <c r="D829" s="255"/>
      <c r="E829" s="255"/>
    </row>
    <row r="830" spans="1:5" s="11" customFormat="1" ht="14.25">
      <c r="A830" s="12"/>
      <c r="B830" s="13"/>
      <c r="C830" s="14"/>
      <c r="D830" s="14"/>
      <c r="E830" s="14"/>
    </row>
    <row r="831" spans="1:5" s="11" customFormat="1" ht="14.25">
      <c r="A831" s="103" t="s">
        <v>218</v>
      </c>
      <c r="B831" s="103"/>
      <c r="C831" s="103"/>
      <c r="D831" s="103"/>
      <c r="E831" s="105">
        <f>$E$743</f>
        <v>0</v>
      </c>
    </row>
    <row r="832" spans="1:5" s="11" customFormat="1" ht="14.25">
      <c r="A832" s="89"/>
      <c r="B832" s="89"/>
      <c r="C832" s="89"/>
      <c r="D832" s="89"/>
      <c r="E832" s="105"/>
    </row>
    <row r="833" spans="1:5" s="11" customFormat="1" ht="14.25">
      <c r="A833" s="103" t="s">
        <v>234</v>
      </c>
      <c r="B833" s="103"/>
      <c r="C833" s="103"/>
      <c r="D833" s="103"/>
      <c r="E833" s="105">
        <f>$E$778</f>
        <v>0</v>
      </c>
    </row>
    <row r="834" spans="1:5" s="11" customFormat="1" ht="14.25">
      <c r="A834" s="89"/>
      <c r="B834" s="89"/>
      <c r="C834" s="89"/>
      <c r="D834" s="89"/>
      <c r="E834" s="105"/>
    </row>
    <row r="835" spans="1:5" s="11" customFormat="1" ht="14.25">
      <c r="A835" s="103" t="s">
        <v>242</v>
      </c>
      <c r="B835" s="103"/>
      <c r="C835" s="103"/>
      <c r="D835" s="103"/>
      <c r="E835" s="105">
        <f>$E$808</f>
        <v>0</v>
      </c>
    </row>
    <row r="836" spans="1:5" s="11" customFormat="1" ht="14.25">
      <c r="A836" s="89"/>
      <c r="B836" s="89"/>
      <c r="C836" s="89"/>
      <c r="D836" s="89"/>
      <c r="E836" s="105"/>
    </row>
    <row r="837" spans="1:5" s="11" customFormat="1" ht="14.25">
      <c r="A837" s="103" t="s">
        <v>250</v>
      </c>
      <c r="B837" s="103"/>
      <c r="C837" s="103"/>
      <c r="D837" s="103"/>
      <c r="E837" s="105">
        <f>$E$818</f>
        <v>0</v>
      </c>
    </row>
    <row r="838" spans="1:5" s="11" customFormat="1" ht="15" thickBot="1">
      <c r="A838" s="12"/>
      <c r="B838" s="13"/>
      <c r="C838" s="14"/>
      <c r="D838" s="14"/>
      <c r="E838" s="48"/>
    </row>
    <row r="839" spans="1:5" s="11" customFormat="1" ht="18" customHeight="1" thickBot="1">
      <c r="A839" s="253" t="s">
        <v>253</v>
      </c>
      <c r="B839" s="254"/>
      <c r="C839" s="71"/>
      <c r="D839" s="72"/>
      <c r="E839" s="75">
        <f>SUM(E831:E838)</f>
        <v>0</v>
      </c>
    </row>
    <row r="840" spans="1:5" s="11" customFormat="1" ht="14.25">
      <c r="A840" s="12"/>
      <c r="B840" s="13"/>
      <c r="C840" s="14"/>
      <c r="D840" s="14"/>
      <c r="E840" s="14"/>
    </row>
    <row r="841" spans="1:5" s="11" customFormat="1" ht="14.25">
      <c r="A841" s="12"/>
      <c r="B841" s="13"/>
      <c r="C841" s="14"/>
      <c r="D841" s="14"/>
      <c r="E841" s="14"/>
    </row>
    <row r="842" spans="1:5" s="11" customFormat="1" ht="14.25">
      <c r="A842" s="12"/>
      <c r="B842" s="13"/>
      <c r="C842" s="14"/>
      <c r="D842" s="14"/>
      <c r="E842" s="14"/>
    </row>
    <row r="843" spans="1:5" s="11" customFormat="1" ht="14.25">
      <c r="A843" s="12"/>
      <c r="B843" s="13"/>
      <c r="C843" s="14"/>
      <c r="D843" s="14"/>
      <c r="E843" s="14"/>
    </row>
    <row r="844" spans="1:5" s="11" customFormat="1" ht="14.25">
      <c r="A844" s="12"/>
      <c r="B844" s="13"/>
      <c r="C844" s="14"/>
      <c r="D844" s="14"/>
      <c r="E844" s="14"/>
    </row>
    <row r="845" spans="1:5" s="11" customFormat="1" ht="14.25">
      <c r="A845" s="12"/>
      <c r="B845" s="13"/>
      <c r="C845" s="14"/>
      <c r="D845" s="14"/>
      <c r="E845" s="14"/>
    </row>
    <row r="846" spans="1:5" s="11" customFormat="1" ht="14.25">
      <c r="A846" s="12"/>
      <c r="B846" s="13"/>
      <c r="C846" s="14"/>
      <c r="D846" s="14"/>
      <c r="E846" s="14"/>
    </row>
    <row r="847" spans="1:5" s="11" customFormat="1" ht="14.25">
      <c r="A847" s="12"/>
      <c r="B847" s="13"/>
      <c r="C847" s="14"/>
      <c r="D847" s="14"/>
      <c r="E847" s="14"/>
    </row>
    <row r="848" spans="1:5" s="11" customFormat="1" ht="14.25">
      <c r="A848" s="12"/>
      <c r="B848" s="13"/>
      <c r="C848" s="14"/>
      <c r="D848" s="14"/>
      <c r="E848" s="14"/>
    </row>
    <row r="849" spans="1:5" s="11" customFormat="1" ht="14.25">
      <c r="A849" s="12"/>
      <c r="B849" s="13"/>
      <c r="C849" s="14"/>
      <c r="D849" s="14"/>
      <c r="E849" s="14"/>
    </row>
    <row r="850" spans="1:5" s="11" customFormat="1" ht="14.25">
      <c r="A850" s="12"/>
      <c r="B850" s="13"/>
      <c r="C850" s="14"/>
      <c r="D850" s="14"/>
      <c r="E850" s="14"/>
    </row>
    <row r="851" spans="1:5" s="11" customFormat="1" ht="14.25">
      <c r="A851" s="12"/>
      <c r="B851" s="13"/>
      <c r="C851" s="14"/>
      <c r="D851" s="14"/>
      <c r="E851" s="14"/>
    </row>
    <row r="852" spans="1:5" s="11" customFormat="1" ht="14.25">
      <c r="A852" s="12"/>
      <c r="B852" s="13"/>
      <c r="C852" s="14"/>
      <c r="D852" s="14"/>
      <c r="E852" s="14"/>
    </row>
    <row r="853" spans="1:5" s="11" customFormat="1" ht="14.25">
      <c r="A853" s="12"/>
      <c r="B853" s="13"/>
      <c r="C853" s="14"/>
      <c r="D853" s="14"/>
      <c r="E853" s="14"/>
    </row>
    <row r="854" spans="1:5" s="11" customFormat="1" ht="14.25">
      <c r="A854" s="12"/>
      <c r="B854" s="13"/>
      <c r="C854" s="14"/>
      <c r="D854" s="14"/>
      <c r="E854" s="14"/>
    </row>
    <row r="855" spans="1:5" s="11" customFormat="1" ht="14.25">
      <c r="A855" s="12"/>
      <c r="B855" s="13"/>
      <c r="C855" s="14"/>
      <c r="D855" s="14"/>
      <c r="E855" s="14"/>
    </row>
    <row r="856" spans="1:5" s="11" customFormat="1" ht="14.25">
      <c r="A856" s="12"/>
      <c r="B856" s="13"/>
      <c r="C856" s="14"/>
      <c r="D856" s="14"/>
      <c r="E856" s="14"/>
    </row>
    <row r="857" spans="1:5" s="11" customFormat="1" ht="14.25">
      <c r="A857" s="12"/>
      <c r="B857" s="13"/>
      <c r="C857" s="14"/>
      <c r="D857" s="14"/>
      <c r="E857" s="14"/>
    </row>
    <row r="858" spans="1:5" s="11" customFormat="1" ht="14.25">
      <c r="A858" s="12"/>
      <c r="B858" s="13"/>
      <c r="C858" s="14"/>
      <c r="D858" s="14"/>
      <c r="E858" s="14"/>
    </row>
    <row r="859" spans="1:5" s="11" customFormat="1" ht="14.25">
      <c r="A859" s="12"/>
      <c r="B859" s="13"/>
      <c r="C859" s="14"/>
      <c r="D859" s="14"/>
      <c r="E859" s="14"/>
    </row>
    <row r="860" spans="1:5" s="11" customFormat="1" ht="14.25">
      <c r="A860" s="12"/>
      <c r="B860" s="13"/>
      <c r="C860" s="14"/>
      <c r="D860" s="14"/>
      <c r="E860" s="14"/>
    </row>
    <row r="861" spans="1:5" s="11" customFormat="1" ht="14.25">
      <c r="A861" s="12"/>
      <c r="B861" s="13"/>
      <c r="C861" s="14"/>
      <c r="D861" s="14"/>
      <c r="E861" s="14"/>
    </row>
    <row r="862" spans="1:5" s="11" customFormat="1" ht="14.25">
      <c r="A862" s="12"/>
      <c r="B862" s="13"/>
      <c r="C862" s="14"/>
      <c r="D862" s="14"/>
      <c r="E862" s="14"/>
    </row>
    <row r="863" spans="1:5" s="11" customFormat="1" ht="14.25">
      <c r="A863" s="12"/>
      <c r="B863" s="13"/>
      <c r="C863" s="14"/>
      <c r="D863" s="14"/>
      <c r="E863" s="14"/>
    </row>
    <row r="864" spans="1:5" s="11" customFormat="1" ht="14.25">
      <c r="A864" s="12"/>
      <c r="B864" s="13"/>
      <c r="C864" s="14"/>
      <c r="D864" s="14"/>
      <c r="E864" s="14"/>
    </row>
    <row r="865" spans="1:5" s="11" customFormat="1" ht="14.25">
      <c r="A865" s="12"/>
      <c r="B865" s="13"/>
      <c r="C865" s="14"/>
      <c r="D865" s="14"/>
      <c r="E865" s="14"/>
    </row>
    <row r="866" spans="1:5" s="11" customFormat="1" ht="14.25">
      <c r="A866" s="12"/>
      <c r="B866" s="13"/>
      <c r="C866" s="14"/>
      <c r="D866" s="14"/>
      <c r="E866" s="14"/>
    </row>
    <row r="867" spans="1:5" s="11" customFormat="1" ht="14.25">
      <c r="A867" s="12"/>
      <c r="B867" s="13"/>
      <c r="C867" s="14"/>
      <c r="D867" s="14"/>
      <c r="E867" s="14"/>
    </row>
    <row r="868" spans="1:5" s="11" customFormat="1" ht="14.25">
      <c r="A868" s="12"/>
      <c r="B868" s="13"/>
      <c r="C868" s="14"/>
      <c r="D868" s="14"/>
      <c r="E868" s="14"/>
    </row>
    <row r="869" spans="1:5" s="11" customFormat="1" ht="14.25">
      <c r="A869" s="12"/>
      <c r="B869" s="13"/>
      <c r="C869" s="14"/>
      <c r="D869" s="14"/>
      <c r="E869" s="14"/>
    </row>
    <row r="870" spans="1:5" s="11" customFormat="1" ht="14.25">
      <c r="A870" s="12"/>
      <c r="B870" s="13"/>
      <c r="C870" s="14"/>
      <c r="D870" s="14"/>
      <c r="E870" s="14"/>
    </row>
    <row r="871" spans="1:5" s="11" customFormat="1" ht="14.25">
      <c r="A871" s="12"/>
      <c r="B871" s="13"/>
      <c r="C871" s="14"/>
      <c r="D871" s="14"/>
      <c r="E871" s="14"/>
    </row>
    <row r="872" spans="1:5" s="11" customFormat="1" ht="14.25">
      <c r="A872" s="12"/>
      <c r="B872" s="13"/>
      <c r="C872" s="14"/>
      <c r="D872" s="14"/>
      <c r="E872" s="14"/>
    </row>
    <row r="873" spans="1:5" s="11" customFormat="1" ht="14.25">
      <c r="A873" s="12"/>
      <c r="B873" s="13"/>
      <c r="C873" s="14"/>
      <c r="D873" s="14"/>
      <c r="E873" s="14"/>
    </row>
    <row r="874" spans="1:5" s="11" customFormat="1" ht="14.25">
      <c r="A874" s="12"/>
      <c r="B874" s="13"/>
      <c r="C874" s="14"/>
      <c r="D874" s="14"/>
      <c r="E874" s="14"/>
    </row>
    <row r="875" spans="1:5" s="10" customFormat="1" ht="12.75">
      <c r="A875" s="9"/>
      <c r="B875" s="18" t="s">
        <v>3</v>
      </c>
      <c r="C875" s="19" t="s">
        <v>4</v>
      </c>
      <c r="D875" s="19" t="s">
        <v>5</v>
      </c>
      <c r="E875" s="20" t="s">
        <v>6</v>
      </c>
    </row>
    <row r="876" spans="1:5" s="11" customFormat="1" ht="14.25">
      <c r="A876" s="12"/>
      <c r="B876" s="13"/>
      <c r="C876" s="14"/>
      <c r="D876" s="14"/>
      <c r="E876" s="14"/>
    </row>
    <row r="877" spans="1:5" s="11" customFormat="1" ht="14.25">
      <c r="A877" s="12"/>
      <c r="B877" s="13"/>
      <c r="C877" s="14"/>
      <c r="D877" s="14"/>
      <c r="E877" s="14"/>
    </row>
    <row r="878" spans="1:5" s="11" customFormat="1" ht="14.25">
      <c r="A878" s="252" t="s">
        <v>254</v>
      </c>
      <c r="B878" s="252"/>
      <c r="C878" s="252"/>
      <c r="D878" s="252"/>
      <c r="E878" s="252"/>
    </row>
    <row r="879" spans="1:5" s="11" customFormat="1" ht="14.25">
      <c r="A879" s="52"/>
      <c r="B879" s="52"/>
      <c r="C879" s="52"/>
      <c r="D879" s="52"/>
      <c r="E879" s="52"/>
    </row>
    <row r="880" spans="1:5" s="11" customFormat="1" ht="14.25">
      <c r="A880" s="114" t="s">
        <v>266</v>
      </c>
      <c r="B880" s="52"/>
      <c r="C880" s="52"/>
      <c r="D880" s="52"/>
      <c r="E880" s="52"/>
    </row>
    <row r="881" spans="1:5" s="11" customFormat="1" ht="14.25">
      <c r="A881" s="12"/>
      <c r="B881" s="13"/>
      <c r="C881" s="14"/>
      <c r="D881" s="14"/>
      <c r="E881" s="14"/>
    </row>
    <row r="882" spans="1:5" s="11" customFormat="1" ht="99.75">
      <c r="A882" s="115" t="s">
        <v>267</v>
      </c>
      <c r="B882" s="107" t="s">
        <v>8</v>
      </c>
      <c r="C882" s="107">
        <v>5</v>
      </c>
      <c r="D882" s="107"/>
      <c r="E882" s="107"/>
    </row>
    <row r="883" spans="1:5" s="11" customFormat="1" ht="14.25">
      <c r="A883" s="106"/>
      <c r="B883" s="107"/>
      <c r="C883" s="107"/>
      <c r="D883" s="107"/>
      <c r="E883" s="107"/>
    </row>
    <row r="884" spans="1:5" s="11" customFormat="1" ht="85.5">
      <c r="A884" s="115" t="s">
        <v>268</v>
      </c>
      <c r="B884" s="107" t="s">
        <v>7</v>
      </c>
      <c r="C884" s="107">
        <v>1</v>
      </c>
      <c r="D884" s="107"/>
      <c r="E884" s="107"/>
    </row>
    <row r="885" spans="1:5" s="11" customFormat="1" ht="14.25">
      <c r="A885" s="106"/>
      <c r="B885" s="107"/>
      <c r="C885" s="107"/>
      <c r="D885" s="107"/>
      <c r="E885" s="107"/>
    </row>
    <row r="886" spans="1:5" s="11" customFormat="1" ht="42.75">
      <c r="A886" s="115" t="s">
        <v>269</v>
      </c>
      <c r="B886" s="107" t="s">
        <v>7</v>
      </c>
      <c r="C886" s="107">
        <v>1</v>
      </c>
      <c r="D886" s="107"/>
      <c r="E886" s="107"/>
    </row>
    <row r="887" spans="1:5" s="11" customFormat="1" ht="14.25">
      <c r="A887" s="106"/>
      <c r="B887" s="107"/>
      <c r="C887" s="107"/>
      <c r="D887" s="107"/>
      <c r="E887" s="107"/>
    </row>
    <row r="888" spans="1:5" s="11" customFormat="1" ht="14.25">
      <c r="A888" s="116" t="s">
        <v>271</v>
      </c>
      <c r="B888" s="117"/>
      <c r="C888" s="117"/>
      <c r="D888" s="117"/>
      <c r="E888" s="118"/>
    </row>
    <row r="889" spans="1:5" s="11" customFormat="1" ht="14.25">
      <c r="A889" s="106"/>
      <c r="B889" s="107"/>
      <c r="C889" s="107"/>
      <c r="D889" s="107"/>
      <c r="E889" s="107"/>
    </row>
    <row r="890" spans="1:5" s="11" customFormat="1" ht="14.25">
      <c r="A890" s="106"/>
      <c r="B890" s="107"/>
      <c r="C890" s="107"/>
      <c r="D890" s="107"/>
      <c r="E890" s="107"/>
    </row>
    <row r="891" spans="1:5" s="11" customFormat="1" ht="14.25">
      <c r="A891" s="109" t="s">
        <v>270</v>
      </c>
      <c r="B891" s="107"/>
      <c r="C891" s="107"/>
      <c r="D891" s="107"/>
      <c r="E891" s="107"/>
    </row>
    <row r="892" spans="1:5" s="11" customFormat="1" ht="14.25">
      <c r="A892" s="109"/>
      <c r="B892" s="107"/>
      <c r="C892" s="107"/>
      <c r="D892" s="107"/>
      <c r="E892" s="107"/>
    </row>
    <row r="893" spans="1:5" s="11" customFormat="1" ht="42.75">
      <c r="A893" s="115" t="s">
        <v>255</v>
      </c>
      <c r="B893" s="107"/>
      <c r="C893" s="107"/>
      <c r="D893" s="107"/>
      <c r="E893" s="107"/>
    </row>
    <row r="894" spans="1:5" s="11" customFormat="1" ht="14.25">
      <c r="A894" s="108"/>
      <c r="B894" s="107"/>
      <c r="C894" s="107"/>
      <c r="D894" s="107"/>
      <c r="E894" s="107"/>
    </row>
    <row r="895" spans="1:5" s="11" customFormat="1" ht="14.25">
      <c r="A895" s="108" t="s">
        <v>256</v>
      </c>
      <c r="B895" s="107"/>
      <c r="C895" s="107"/>
      <c r="D895" s="107"/>
      <c r="E895" s="107"/>
    </row>
    <row r="896" spans="1:5" s="11" customFormat="1" ht="14.25">
      <c r="A896" s="108"/>
      <c r="B896" s="107"/>
      <c r="C896" s="107"/>
      <c r="D896" s="107"/>
      <c r="E896" s="107"/>
    </row>
    <row r="897" spans="1:5" s="11" customFormat="1" ht="142.5">
      <c r="A897" s="115" t="s">
        <v>272</v>
      </c>
      <c r="B897" s="107"/>
      <c r="C897" s="107"/>
      <c r="D897" s="107"/>
      <c r="E897" s="107"/>
    </row>
    <row r="898" spans="1:5" s="11" customFormat="1" ht="28.5">
      <c r="A898" s="120" t="s">
        <v>458</v>
      </c>
      <c r="B898" s="107" t="s">
        <v>8</v>
      </c>
      <c r="C898" s="107">
        <v>9</v>
      </c>
      <c r="D898" s="107"/>
      <c r="E898" s="107"/>
    </row>
    <row r="899" spans="1:13" s="11" customFormat="1" ht="14.25">
      <c r="A899" s="248" t="s">
        <v>459</v>
      </c>
      <c r="B899" s="245"/>
      <c r="C899" s="246"/>
      <c r="D899" s="246"/>
      <c r="E899" s="247"/>
      <c r="F899" s="248"/>
      <c r="G899" s="248"/>
      <c r="H899" s="248"/>
      <c r="I899" s="248"/>
      <c r="J899" s="248"/>
      <c r="K899" s="248"/>
      <c r="L899" s="248"/>
      <c r="M899" s="248"/>
    </row>
    <row r="900" spans="1:12" s="250" customFormat="1" ht="14.25">
      <c r="A900" s="251" t="s">
        <v>460</v>
      </c>
      <c r="B900" s="249"/>
      <c r="C900" s="34"/>
      <c r="D900" s="34"/>
      <c r="E900" s="34"/>
      <c r="H900" s="11"/>
      <c r="I900" s="11"/>
      <c r="J900" s="11"/>
      <c r="K900" s="11"/>
      <c r="L900" s="11"/>
    </row>
    <row r="901" spans="1:5" s="11" customFormat="1" ht="14.25">
      <c r="A901" s="108"/>
      <c r="B901" s="107"/>
      <c r="C901" s="107"/>
      <c r="D901" s="107"/>
      <c r="E901" s="107">
        <f>C901*D901</f>
        <v>0</v>
      </c>
    </row>
    <row r="902" spans="1:5" s="10" customFormat="1" ht="12.75">
      <c r="A902" s="9"/>
      <c r="B902" s="18" t="s">
        <v>3</v>
      </c>
      <c r="C902" s="19" t="s">
        <v>4</v>
      </c>
      <c r="D902" s="19" t="s">
        <v>5</v>
      </c>
      <c r="E902" s="20" t="s">
        <v>6</v>
      </c>
    </row>
    <row r="903" spans="1:5" s="11" customFormat="1" ht="14.25">
      <c r="A903" s="108"/>
      <c r="B903" s="107"/>
      <c r="C903" s="107"/>
      <c r="D903" s="107"/>
      <c r="E903" s="107">
        <f>C903*D903</f>
        <v>0</v>
      </c>
    </row>
    <row r="904" spans="1:5" s="11" customFormat="1" ht="71.25">
      <c r="A904" s="115" t="s">
        <v>273</v>
      </c>
      <c r="B904" s="110"/>
      <c r="C904" s="110"/>
      <c r="D904" s="110"/>
      <c r="E904" s="107"/>
    </row>
    <row r="905" spans="1:5" s="11" customFormat="1" ht="14.25">
      <c r="A905" s="108" t="s">
        <v>461</v>
      </c>
      <c r="B905" s="107" t="s">
        <v>8</v>
      </c>
      <c r="C905" s="107">
        <v>9</v>
      </c>
      <c r="D905" s="107"/>
      <c r="E905" s="107"/>
    </row>
    <row r="906" spans="1:13" s="11" customFormat="1" ht="14.25">
      <c r="A906" s="248" t="s">
        <v>459</v>
      </c>
      <c r="B906" s="245"/>
      <c r="C906" s="246"/>
      <c r="D906" s="246"/>
      <c r="E906" s="247"/>
      <c r="F906" s="248"/>
      <c r="G906" s="248"/>
      <c r="H906" s="248"/>
      <c r="I906" s="248"/>
      <c r="J906" s="248"/>
      <c r="K906" s="248"/>
      <c r="L906" s="248"/>
      <c r="M906" s="248"/>
    </row>
    <row r="907" spans="1:12" s="250" customFormat="1" ht="14.25">
      <c r="A907" s="251" t="s">
        <v>460</v>
      </c>
      <c r="B907" s="249"/>
      <c r="C907" s="34"/>
      <c r="D907" s="34"/>
      <c r="E907" s="34"/>
      <c r="H907" s="11"/>
      <c r="I907" s="11"/>
      <c r="J907" s="11"/>
      <c r="K907" s="11"/>
      <c r="L907" s="11"/>
    </row>
    <row r="908" spans="1:5" s="11" customFormat="1" ht="14.25">
      <c r="A908" s="108"/>
      <c r="B908" s="107"/>
      <c r="C908" s="107"/>
      <c r="D908" s="107"/>
      <c r="E908" s="107">
        <f>C908*D908</f>
        <v>0</v>
      </c>
    </row>
    <row r="909" spans="1:5" s="11" customFormat="1" ht="213.75">
      <c r="A909" s="115" t="s">
        <v>274</v>
      </c>
      <c r="B909" s="110"/>
      <c r="C909" s="110"/>
      <c r="D909" s="110"/>
      <c r="E909" s="107"/>
    </row>
    <row r="910" spans="1:5" s="11" customFormat="1" ht="28.5">
      <c r="A910" s="120" t="s">
        <v>462</v>
      </c>
      <c r="B910" s="107" t="s">
        <v>8</v>
      </c>
      <c r="C910" s="107">
        <v>9</v>
      </c>
      <c r="D910" s="107"/>
      <c r="E910" s="107"/>
    </row>
    <row r="911" spans="1:13" s="11" customFormat="1" ht="14.25">
      <c r="A911" s="248" t="s">
        <v>459</v>
      </c>
      <c r="B911" s="245"/>
      <c r="C911" s="246"/>
      <c r="D911" s="246"/>
      <c r="E911" s="247"/>
      <c r="F911" s="248"/>
      <c r="G911" s="248"/>
      <c r="H911" s="248"/>
      <c r="I911" s="248"/>
      <c r="J911" s="248"/>
      <c r="K911" s="248"/>
      <c r="L911" s="248"/>
      <c r="M911" s="248"/>
    </row>
    <row r="912" spans="1:12" s="250" customFormat="1" ht="14.25">
      <c r="A912" s="251" t="s">
        <v>460</v>
      </c>
      <c r="B912" s="249"/>
      <c r="C912" s="34"/>
      <c r="D912" s="34"/>
      <c r="E912" s="34"/>
      <c r="H912" s="11"/>
      <c r="I912" s="11"/>
      <c r="J912" s="11"/>
      <c r="K912" s="11"/>
      <c r="L912" s="11"/>
    </row>
    <row r="913" spans="1:5" s="11" customFormat="1" ht="14.25">
      <c r="A913" s="108"/>
      <c r="B913" s="107"/>
      <c r="C913" s="107"/>
      <c r="D913" s="107"/>
      <c r="E913" s="107">
        <f>C913*D913</f>
        <v>0</v>
      </c>
    </row>
    <row r="914" spans="1:5" s="11" customFormat="1" ht="114">
      <c r="A914" s="115" t="s">
        <v>275</v>
      </c>
      <c r="B914" s="111"/>
      <c r="C914" s="111"/>
      <c r="D914" s="111"/>
      <c r="E914" s="107"/>
    </row>
    <row r="915" spans="1:5" s="11" customFormat="1" ht="14.25">
      <c r="A915" s="108" t="s">
        <v>463</v>
      </c>
      <c r="B915" s="107" t="s">
        <v>8</v>
      </c>
      <c r="C915" s="107">
        <v>9</v>
      </c>
      <c r="D915" s="107"/>
      <c r="E915" s="107"/>
    </row>
    <row r="916" spans="1:13" s="11" customFormat="1" ht="14.25">
      <c r="A916" s="248" t="s">
        <v>459</v>
      </c>
      <c r="B916" s="245"/>
      <c r="C916" s="246"/>
      <c r="D916" s="246"/>
      <c r="E916" s="247"/>
      <c r="F916" s="248"/>
      <c r="G916" s="248"/>
      <c r="H916" s="248"/>
      <c r="I916" s="248"/>
      <c r="J916" s="248"/>
      <c r="K916" s="248"/>
      <c r="L916" s="248"/>
      <c r="M916" s="248"/>
    </row>
    <row r="917" spans="1:12" s="250" customFormat="1" ht="14.25">
      <c r="A917" s="251" t="s">
        <v>460</v>
      </c>
      <c r="B917" s="249"/>
      <c r="C917" s="34"/>
      <c r="D917" s="34"/>
      <c r="E917" s="34"/>
      <c r="H917" s="11"/>
      <c r="I917" s="11"/>
      <c r="J917" s="11"/>
      <c r="K917" s="11"/>
      <c r="L917" s="11"/>
    </row>
    <row r="918" spans="1:5" s="11" customFormat="1" ht="14.25">
      <c r="A918" s="108"/>
      <c r="B918" s="107"/>
      <c r="C918" s="107"/>
      <c r="D918" s="107"/>
      <c r="E918" s="107"/>
    </row>
    <row r="919" spans="1:5" s="11" customFormat="1" ht="42.75">
      <c r="A919" s="115" t="s">
        <v>276</v>
      </c>
      <c r="B919" s="107"/>
      <c r="C919" s="107"/>
      <c r="D919" s="107"/>
      <c r="E919" s="107"/>
    </row>
    <row r="920" spans="1:5" s="11" customFormat="1" ht="14.25">
      <c r="A920" s="119" t="s">
        <v>257</v>
      </c>
      <c r="B920" s="107" t="s">
        <v>258</v>
      </c>
      <c r="C920" s="107">
        <v>70</v>
      </c>
      <c r="D920" s="107"/>
      <c r="E920" s="107"/>
    </row>
    <row r="921" spans="1:5" s="11" customFormat="1" ht="14.25">
      <c r="A921" s="119" t="s">
        <v>259</v>
      </c>
      <c r="B921" s="107" t="s">
        <v>258</v>
      </c>
      <c r="C921" s="107">
        <v>12</v>
      </c>
      <c r="D921" s="107"/>
      <c r="E921" s="107"/>
    </row>
    <row r="922" spans="1:5" s="11" customFormat="1" ht="14.25">
      <c r="A922" s="119" t="s">
        <v>260</v>
      </c>
      <c r="B922" s="107" t="s">
        <v>258</v>
      </c>
      <c r="C922" s="107">
        <v>24</v>
      </c>
      <c r="D922" s="107"/>
      <c r="E922" s="107"/>
    </row>
    <row r="923" spans="1:5" s="11" customFormat="1" ht="14.25">
      <c r="A923" s="119"/>
      <c r="B923" s="107"/>
      <c r="C923" s="107"/>
      <c r="D923" s="107"/>
      <c r="E923" s="107"/>
    </row>
    <row r="924" spans="1:5" s="11" customFormat="1" ht="14.25">
      <c r="A924" s="119"/>
      <c r="B924" s="107"/>
      <c r="C924" s="107"/>
      <c r="D924" s="107"/>
      <c r="E924" s="107"/>
    </row>
    <row r="925" spans="1:5" s="11" customFormat="1" ht="14.25">
      <c r="A925" s="108"/>
      <c r="B925" s="107"/>
      <c r="C925" s="107"/>
      <c r="D925" s="107"/>
      <c r="E925" s="107">
        <f>C925*D925</f>
        <v>0</v>
      </c>
    </row>
    <row r="926" spans="1:5" s="10" customFormat="1" ht="12.75">
      <c r="A926" s="9"/>
      <c r="B926" s="18" t="s">
        <v>3</v>
      </c>
      <c r="C926" s="19" t="s">
        <v>4</v>
      </c>
      <c r="D926" s="19" t="s">
        <v>5</v>
      </c>
      <c r="E926" s="20" t="s">
        <v>6</v>
      </c>
    </row>
    <row r="927" spans="1:5" s="11" customFormat="1" ht="14.25">
      <c r="A927" s="108"/>
      <c r="B927" s="107"/>
      <c r="C927" s="107"/>
      <c r="D927" s="107"/>
      <c r="E927" s="107"/>
    </row>
    <row r="928" spans="1:5" s="11" customFormat="1" ht="71.25">
      <c r="A928" s="115" t="s">
        <v>277</v>
      </c>
      <c r="B928" s="107"/>
      <c r="C928" s="107"/>
      <c r="D928" s="107"/>
      <c r="E928" s="107"/>
    </row>
    <row r="929" spans="1:5" s="11" customFormat="1" ht="14.25">
      <c r="A929" s="108" t="s">
        <v>261</v>
      </c>
      <c r="B929" s="107" t="s">
        <v>258</v>
      </c>
      <c r="C929" s="107">
        <v>60</v>
      </c>
      <c r="D929" s="107"/>
      <c r="E929" s="107"/>
    </row>
    <row r="930" spans="1:5" s="11" customFormat="1" ht="14.25">
      <c r="A930" s="108" t="s">
        <v>262</v>
      </c>
      <c r="B930" s="107" t="s">
        <v>258</v>
      </c>
      <c r="C930" s="107">
        <v>12</v>
      </c>
      <c r="D930" s="107"/>
      <c r="E930" s="107"/>
    </row>
    <row r="931" spans="1:5" s="11" customFormat="1" ht="14.25">
      <c r="A931" s="108" t="s">
        <v>263</v>
      </c>
      <c r="B931" s="107" t="s">
        <v>258</v>
      </c>
      <c r="C931" s="107">
        <v>16</v>
      </c>
      <c r="D931" s="107"/>
      <c r="E931" s="107"/>
    </row>
    <row r="932" spans="1:5" s="11" customFormat="1" ht="14.25">
      <c r="A932" s="108"/>
      <c r="B932" s="107"/>
      <c r="C932" s="107"/>
      <c r="D932" s="107"/>
      <c r="E932" s="107"/>
    </row>
    <row r="933" spans="1:5" s="11" customFormat="1" ht="242.25">
      <c r="A933" s="121" t="s">
        <v>278</v>
      </c>
      <c r="B933" s="107"/>
      <c r="C933" s="107"/>
      <c r="D933" s="107"/>
      <c r="E933" s="107">
        <f>C933*D933</f>
        <v>0</v>
      </c>
    </row>
    <row r="934" spans="1:5" s="11" customFormat="1" ht="28.5">
      <c r="A934" s="112" t="s">
        <v>264</v>
      </c>
      <c r="B934" s="107"/>
      <c r="C934" s="107"/>
      <c r="D934" s="107"/>
      <c r="E934" s="107"/>
    </row>
    <row r="935" spans="1:5" s="11" customFormat="1" ht="28.5">
      <c r="A935" s="120" t="s">
        <v>464</v>
      </c>
      <c r="B935" s="107" t="s">
        <v>8</v>
      </c>
      <c r="C935" s="107">
        <v>1</v>
      </c>
      <c r="D935" s="107"/>
      <c r="E935" s="107"/>
    </row>
    <row r="936" spans="1:13" s="11" customFormat="1" ht="14.25">
      <c r="A936" s="248" t="s">
        <v>459</v>
      </c>
      <c r="B936" s="245"/>
      <c r="C936" s="246"/>
      <c r="D936" s="246"/>
      <c r="E936" s="247"/>
      <c r="F936" s="248"/>
      <c r="G936" s="248"/>
      <c r="H936" s="248"/>
      <c r="I936" s="248"/>
      <c r="J936" s="248"/>
      <c r="K936" s="248"/>
      <c r="L936" s="248"/>
      <c r="M936" s="248"/>
    </row>
    <row r="937" spans="1:12" s="250" customFormat="1" ht="14.25">
      <c r="A937" s="251" t="s">
        <v>460</v>
      </c>
      <c r="B937" s="249"/>
      <c r="C937" s="34"/>
      <c r="D937" s="34"/>
      <c r="E937" s="34"/>
      <c r="H937" s="11"/>
      <c r="I937" s="11"/>
      <c r="J937" s="11"/>
      <c r="K937" s="11"/>
      <c r="L937" s="11"/>
    </row>
    <row r="938" spans="1:12" s="250" customFormat="1" ht="14.25">
      <c r="A938" s="251"/>
      <c r="B938" s="249"/>
      <c r="C938" s="34"/>
      <c r="D938" s="34"/>
      <c r="E938" s="34"/>
      <c r="H938" s="11"/>
      <c r="I938" s="11"/>
      <c r="J938" s="11"/>
      <c r="K938" s="11"/>
      <c r="L938" s="11"/>
    </row>
    <row r="939" spans="1:12" s="250" customFormat="1" ht="14.25">
      <c r="A939" s="251"/>
      <c r="B939" s="249"/>
      <c r="C939" s="34"/>
      <c r="D939" s="34"/>
      <c r="E939" s="34"/>
      <c r="H939" s="11"/>
      <c r="I939" s="11"/>
      <c r="J939" s="11"/>
      <c r="K939" s="11"/>
      <c r="L939" s="11"/>
    </row>
    <row r="940" spans="1:12" s="250" customFormat="1" ht="14.25">
      <c r="A940" s="251"/>
      <c r="B940" s="249"/>
      <c r="C940" s="34"/>
      <c r="D940" s="34"/>
      <c r="E940" s="34"/>
      <c r="H940" s="11"/>
      <c r="I940" s="11"/>
      <c r="J940" s="11"/>
      <c r="K940" s="11"/>
      <c r="L940" s="11"/>
    </row>
    <row r="941" spans="1:12" s="250" customFormat="1" ht="14.25">
      <c r="A941" s="251"/>
      <c r="B941" s="249"/>
      <c r="C941" s="34"/>
      <c r="D941" s="34"/>
      <c r="E941" s="34"/>
      <c r="H941" s="11"/>
      <c r="I941" s="11"/>
      <c r="J941" s="11"/>
      <c r="K941" s="11"/>
      <c r="L941" s="11"/>
    </row>
    <row r="942" spans="1:12" s="250" customFormat="1" ht="14.25">
      <c r="A942" s="251"/>
      <c r="B942" s="249"/>
      <c r="C942" s="34"/>
      <c r="D942" s="34"/>
      <c r="E942" s="34"/>
      <c r="H942" s="11"/>
      <c r="I942" s="11"/>
      <c r="J942" s="11"/>
      <c r="K942" s="11"/>
      <c r="L942" s="11"/>
    </row>
    <row r="943" spans="1:12" s="250" customFormat="1" ht="14.25">
      <c r="A943" s="251"/>
      <c r="B943" s="249"/>
      <c r="C943" s="34"/>
      <c r="D943" s="34"/>
      <c r="E943" s="34"/>
      <c r="H943" s="11"/>
      <c r="I943" s="11"/>
      <c r="J943" s="11"/>
      <c r="K943" s="11"/>
      <c r="L943" s="11"/>
    </row>
    <row r="944" spans="1:12" s="250" customFormat="1" ht="14.25">
      <c r="A944" s="251"/>
      <c r="B944" s="249"/>
      <c r="C944" s="34"/>
      <c r="D944" s="34"/>
      <c r="E944" s="34"/>
      <c r="H944" s="11"/>
      <c r="I944" s="11"/>
      <c r="J944" s="11"/>
      <c r="K944" s="11"/>
      <c r="L944" s="11"/>
    </row>
    <row r="945" spans="1:12" s="250" customFormat="1" ht="14.25">
      <c r="A945" s="251"/>
      <c r="B945" s="249"/>
      <c r="C945" s="34"/>
      <c r="D945" s="34"/>
      <c r="E945" s="34"/>
      <c r="H945" s="11"/>
      <c r="I945" s="11"/>
      <c r="J945" s="11"/>
      <c r="K945" s="11"/>
      <c r="L945" s="11"/>
    </row>
    <row r="946" spans="1:12" s="250" customFormat="1" ht="14.25">
      <c r="A946" s="251"/>
      <c r="B946" s="249"/>
      <c r="C946" s="34"/>
      <c r="D946" s="34"/>
      <c r="E946" s="34"/>
      <c r="H946" s="11"/>
      <c r="I946" s="11"/>
      <c r="J946" s="11"/>
      <c r="K946" s="11"/>
      <c r="L946" s="11"/>
    </row>
    <row r="947" spans="1:12" s="250" customFormat="1" ht="14.25">
      <c r="A947" s="251"/>
      <c r="B947" s="249"/>
      <c r="C947" s="34"/>
      <c r="D947" s="34"/>
      <c r="E947" s="34"/>
      <c r="H947" s="11"/>
      <c r="I947" s="11"/>
      <c r="J947" s="11"/>
      <c r="K947" s="11"/>
      <c r="L947" s="11"/>
    </row>
    <row r="948" spans="1:12" s="250" customFormat="1" ht="14.25">
      <c r="A948" s="251"/>
      <c r="B948" s="249"/>
      <c r="C948" s="34"/>
      <c r="D948" s="34"/>
      <c r="E948" s="34"/>
      <c r="H948" s="11"/>
      <c r="I948" s="11"/>
      <c r="J948" s="11"/>
      <c r="K948" s="11"/>
      <c r="L948" s="11"/>
    </row>
    <row r="949" spans="1:12" s="250" customFormat="1" ht="14.25">
      <c r="A949" s="251"/>
      <c r="B949" s="249"/>
      <c r="C949" s="34"/>
      <c r="D949" s="34"/>
      <c r="E949" s="34"/>
      <c r="H949" s="11"/>
      <c r="I949" s="11"/>
      <c r="J949" s="11"/>
      <c r="K949" s="11"/>
      <c r="L949" s="11"/>
    </row>
    <row r="950" spans="1:12" s="250" customFormat="1" ht="14.25">
      <c r="A950" s="251"/>
      <c r="B950" s="249"/>
      <c r="C950" s="34"/>
      <c r="D950" s="34"/>
      <c r="E950" s="34"/>
      <c r="H950" s="11"/>
      <c r="I950" s="11"/>
      <c r="J950" s="11"/>
      <c r="K950" s="11"/>
      <c r="L950" s="11"/>
    </row>
    <row r="951" spans="1:12" s="250" customFormat="1" ht="14.25">
      <c r="A951" s="251"/>
      <c r="B951" s="249"/>
      <c r="C951" s="34"/>
      <c r="D951" s="34"/>
      <c r="E951" s="34"/>
      <c r="H951" s="11"/>
      <c r="I951" s="11"/>
      <c r="J951" s="11"/>
      <c r="K951" s="11"/>
      <c r="L951" s="11"/>
    </row>
    <row r="952" spans="1:12" s="250" customFormat="1" ht="14.25">
      <c r="A952" s="251"/>
      <c r="B952" s="249"/>
      <c r="C952" s="34"/>
      <c r="D952" s="34"/>
      <c r="E952" s="34"/>
      <c r="H952" s="11"/>
      <c r="I952" s="11"/>
      <c r="J952" s="11"/>
      <c r="K952" s="11"/>
      <c r="L952" s="11"/>
    </row>
    <row r="953" spans="1:12" s="250" customFormat="1" ht="14.25">
      <c r="A953" s="251"/>
      <c r="B953" s="249"/>
      <c r="C953" s="34"/>
      <c r="D953" s="34"/>
      <c r="E953" s="34"/>
      <c r="H953" s="11"/>
      <c r="I953" s="11"/>
      <c r="J953" s="11"/>
      <c r="K953" s="11"/>
      <c r="L953" s="11"/>
    </row>
    <row r="954" spans="1:12" s="250" customFormat="1" ht="14.25">
      <c r="A954" s="251"/>
      <c r="B954" s="249"/>
      <c r="C954" s="34"/>
      <c r="D954" s="34"/>
      <c r="E954" s="34"/>
      <c r="H954" s="11"/>
      <c r="I954" s="11"/>
      <c r="J954" s="11"/>
      <c r="K954" s="11"/>
      <c r="L954" s="11"/>
    </row>
    <row r="955" spans="1:12" s="250" customFormat="1" ht="14.25">
      <c r="A955" s="251"/>
      <c r="B955" s="249"/>
      <c r="C955" s="34"/>
      <c r="D955" s="34"/>
      <c r="E955" s="34"/>
      <c r="H955" s="11"/>
      <c r="I955" s="11"/>
      <c r="J955" s="11"/>
      <c r="K955" s="11"/>
      <c r="L955" s="11"/>
    </row>
    <row r="956" spans="1:5" s="10" customFormat="1" ht="12.75">
      <c r="A956" s="9"/>
      <c r="B956" s="18" t="s">
        <v>3</v>
      </c>
      <c r="C956" s="19" t="s">
        <v>4</v>
      </c>
      <c r="D956" s="19" t="s">
        <v>5</v>
      </c>
      <c r="E956" s="20" t="s">
        <v>6</v>
      </c>
    </row>
    <row r="957" spans="1:5" s="11" customFormat="1" ht="14.25">
      <c r="A957" s="108"/>
      <c r="B957" s="107"/>
      <c r="C957" s="107"/>
      <c r="D957" s="107"/>
      <c r="E957" s="107">
        <f>C957*D957</f>
        <v>0</v>
      </c>
    </row>
    <row r="958" spans="1:5" s="11" customFormat="1" ht="384.75">
      <c r="A958" s="121" t="s">
        <v>465</v>
      </c>
      <c r="B958" s="107" t="s">
        <v>8</v>
      </c>
      <c r="C958" s="107">
        <v>1</v>
      </c>
      <c r="D958" s="107"/>
      <c r="E958" s="107"/>
    </row>
    <row r="959" spans="1:13" s="11" customFormat="1" ht="14.25">
      <c r="A959" s="248" t="s">
        <v>459</v>
      </c>
      <c r="B959" s="245"/>
      <c r="C959" s="246"/>
      <c r="D959" s="246"/>
      <c r="E959" s="247"/>
      <c r="F959" s="248"/>
      <c r="G959" s="248"/>
      <c r="H959" s="248"/>
      <c r="I959" s="248"/>
      <c r="J959" s="248"/>
      <c r="K959" s="248"/>
      <c r="L959" s="248"/>
      <c r="M959" s="248"/>
    </row>
    <row r="960" spans="1:12" s="250" customFormat="1" ht="14.25">
      <c r="A960" s="251" t="s">
        <v>460</v>
      </c>
      <c r="B960" s="249"/>
      <c r="C960" s="34"/>
      <c r="D960" s="34"/>
      <c r="E960" s="34"/>
      <c r="H960" s="11"/>
      <c r="I960" s="11"/>
      <c r="J960" s="11"/>
      <c r="K960" s="11"/>
      <c r="L960" s="11"/>
    </row>
    <row r="961" spans="1:5" s="11" customFormat="1" ht="14.25">
      <c r="A961" s="108"/>
      <c r="B961" s="107"/>
      <c r="C961" s="107"/>
      <c r="D961" s="107"/>
      <c r="E961" s="107">
        <f>C961*D961</f>
        <v>0</v>
      </c>
    </row>
    <row r="962" spans="1:5" s="11" customFormat="1" ht="14.25">
      <c r="A962" s="108"/>
      <c r="B962" s="107"/>
      <c r="C962" s="107"/>
      <c r="D962" s="107"/>
      <c r="E962" s="107"/>
    </row>
    <row r="963" spans="1:5" s="11" customFormat="1" ht="42.75">
      <c r="A963" s="115" t="s">
        <v>279</v>
      </c>
      <c r="B963" s="107" t="s">
        <v>265</v>
      </c>
      <c r="C963" s="107">
        <v>2</v>
      </c>
      <c r="D963" s="107"/>
      <c r="E963" s="107"/>
    </row>
    <row r="964" spans="1:5" s="11" customFormat="1" ht="14.25">
      <c r="A964" s="115"/>
      <c r="B964" s="107"/>
      <c r="C964" s="107"/>
      <c r="D964" s="107"/>
      <c r="E964" s="107"/>
    </row>
    <row r="965" spans="1:5" s="11" customFormat="1" ht="14.25">
      <c r="A965" s="116" t="s">
        <v>280</v>
      </c>
      <c r="B965" s="117"/>
      <c r="C965" s="117"/>
      <c r="D965" s="117"/>
      <c r="E965" s="118"/>
    </row>
    <row r="966" spans="1:5" s="11" customFormat="1" ht="14.25">
      <c r="A966" s="115"/>
      <c r="B966" s="107"/>
      <c r="C966" s="107"/>
      <c r="D966" s="107"/>
      <c r="E966" s="107"/>
    </row>
    <row r="967" spans="1:5" s="11" customFormat="1" ht="14.25">
      <c r="A967" s="115"/>
      <c r="B967" s="107"/>
      <c r="C967" s="107"/>
      <c r="D967" s="107"/>
      <c r="E967" s="107"/>
    </row>
    <row r="968" spans="1:5" s="11" customFormat="1" ht="14.25">
      <c r="A968" s="115"/>
      <c r="B968" s="107"/>
      <c r="C968" s="107"/>
      <c r="D968" s="107"/>
      <c r="E968" s="107"/>
    </row>
    <row r="969" spans="1:5" s="11" customFormat="1" ht="14.25">
      <c r="A969" s="115"/>
      <c r="B969" s="107"/>
      <c r="C969" s="107"/>
      <c r="D969" s="107"/>
      <c r="E969" s="107"/>
    </row>
    <row r="970" spans="1:5" s="11" customFormat="1" ht="14.25">
      <c r="A970" s="115"/>
      <c r="B970" s="107"/>
      <c r="C970" s="107"/>
      <c r="D970" s="107"/>
      <c r="E970" s="107"/>
    </row>
    <row r="971" spans="1:5" s="11" customFormat="1" ht="14.25">
      <c r="A971" s="115"/>
      <c r="B971" s="107"/>
      <c r="C971" s="107"/>
      <c r="D971" s="107"/>
      <c r="E971" s="107"/>
    </row>
    <row r="972" spans="1:5" s="11" customFormat="1" ht="14.25">
      <c r="A972" s="115"/>
      <c r="B972" s="107"/>
      <c r="C972" s="107"/>
      <c r="D972" s="107"/>
      <c r="E972" s="107"/>
    </row>
    <row r="973" spans="1:5" s="11" customFormat="1" ht="14.25">
      <c r="A973" s="115"/>
      <c r="B973" s="107"/>
      <c r="C973" s="107"/>
      <c r="D973" s="107"/>
      <c r="E973" s="107"/>
    </row>
    <row r="974" spans="1:5" s="11" customFormat="1" ht="14.25">
      <c r="A974" s="115"/>
      <c r="B974" s="107"/>
      <c r="C974" s="107"/>
      <c r="D974" s="107"/>
      <c r="E974" s="107"/>
    </row>
    <row r="975" spans="1:5" s="11" customFormat="1" ht="14.25">
      <c r="A975" s="115"/>
      <c r="B975" s="107"/>
      <c r="C975" s="107"/>
      <c r="D975" s="107"/>
      <c r="E975" s="107"/>
    </row>
    <row r="976" spans="1:5" s="11" customFormat="1" ht="14.25">
      <c r="A976" s="115"/>
      <c r="B976" s="107"/>
      <c r="C976" s="107"/>
      <c r="D976" s="107"/>
      <c r="E976" s="107"/>
    </row>
    <row r="977" spans="1:5" s="11" customFormat="1" ht="14.25">
      <c r="A977" s="115"/>
      <c r="B977" s="107"/>
      <c r="C977" s="107"/>
      <c r="D977" s="107"/>
      <c r="E977" s="107"/>
    </row>
    <row r="978" spans="1:5" s="11" customFormat="1" ht="14.25">
      <c r="A978" s="115"/>
      <c r="B978" s="107"/>
      <c r="C978" s="107"/>
      <c r="D978" s="107"/>
      <c r="E978" s="107"/>
    </row>
    <row r="979" spans="1:5" s="11" customFormat="1" ht="14.25">
      <c r="A979" s="115"/>
      <c r="B979" s="107"/>
      <c r="C979" s="107"/>
      <c r="D979" s="107"/>
      <c r="E979" s="107"/>
    </row>
    <row r="980" spans="1:5" s="10" customFormat="1" ht="12.75">
      <c r="A980" s="9"/>
      <c r="B980" s="18" t="s">
        <v>3</v>
      </c>
      <c r="C980" s="19" t="s">
        <v>4</v>
      </c>
      <c r="D980" s="19" t="s">
        <v>5</v>
      </c>
      <c r="E980" s="20" t="s">
        <v>6</v>
      </c>
    </row>
    <row r="981" spans="1:5" s="11" customFormat="1" ht="14.25">
      <c r="A981" s="108"/>
      <c r="B981" s="107"/>
      <c r="C981" s="107"/>
      <c r="D981" s="107"/>
      <c r="E981" s="107"/>
    </row>
    <row r="982" spans="1:5" s="11" customFormat="1" ht="14.25">
      <c r="A982" s="109" t="s">
        <v>281</v>
      </c>
      <c r="B982" s="107"/>
      <c r="C982" s="107"/>
      <c r="D982" s="107"/>
      <c r="E982" s="107"/>
    </row>
    <row r="983" spans="1:5" s="11" customFormat="1" ht="14.25">
      <c r="A983" s="109"/>
      <c r="B983" s="107"/>
      <c r="C983" s="107"/>
      <c r="D983" s="107"/>
      <c r="E983" s="107"/>
    </row>
    <row r="984" spans="1:5" s="11" customFormat="1" ht="99.75">
      <c r="A984" s="115" t="s">
        <v>283</v>
      </c>
      <c r="B984" s="107" t="s">
        <v>7</v>
      </c>
      <c r="C984" s="107">
        <v>1</v>
      </c>
      <c r="D984" s="107"/>
      <c r="E984" s="107"/>
    </row>
    <row r="985" spans="1:5" s="11" customFormat="1" ht="14.25">
      <c r="A985" s="108"/>
      <c r="B985" s="107"/>
      <c r="C985" s="107"/>
      <c r="D985" s="107"/>
      <c r="E985" s="107"/>
    </row>
    <row r="986" spans="1:5" s="11" customFormat="1" ht="71.25">
      <c r="A986" s="115" t="s">
        <v>284</v>
      </c>
      <c r="B986" s="107" t="s">
        <v>7</v>
      </c>
      <c r="C986" s="107">
        <v>1</v>
      </c>
      <c r="D986" s="107"/>
      <c r="E986" s="107"/>
    </row>
    <row r="987" spans="1:5" s="11" customFormat="1" ht="14.25">
      <c r="A987" s="108"/>
      <c r="B987" s="107"/>
      <c r="C987" s="107"/>
      <c r="D987" s="107"/>
      <c r="E987" s="107"/>
    </row>
    <row r="988" spans="1:5" s="11" customFormat="1" ht="85.5">
      <c r="A988" s="115" t="s">
        <v>285</v>
      </c>
      <c r="B988" s="107" t="s">
        <v>7</v>
      </c>
      <c r="C988" s="107">
        <v>1</v>
      </c>
      <c r="D988" s="107"/>
      <c r="E988" s="107"/>
    </row>
    <row r="989" spans="1:5" s="11" customFormat="1" ht="14.25">
      <c r="A989" s="108"/>
      <c r="B989" s="107"/>
      <c r="C989" s="107"/>
      <c r="D989" s="107"/>
      <c r="E989" s="107">
        <f>C989*D989</f>
        <v>0</v>
      </c>
    </row>
    <row r="990" spans="1:5" s="11" customFormat="1" ht="57">
      <c r="A990" s="115" t="s">
        <v>286</v>
      </c>
      <c r="B990" s="107" t="s">
        <v>7</v>
      </c>
      <c r="C990" s="107">
        <v>1</v>
      </c>
      <c r="D990" s="107"/>
      <c r="E990" s="107"/>
    </row>
    <row r="991" spans="1:5" s="11" customFormat="1" ht="14.25">
      <c r="A991" s="108"/>
      <c r="B991" s="107"/>
      <c r="C991" s="107"/>
      <c r="D991" s="107"/>
      <c r="E991" s="107"/>
    </row>
    <row r="992" spans="1:5" s="11" customFormat="1" ht="42.75">
      <c r="A992" s="115" t="s">
        <v>287</v>
      </c>
      <c r="B992" s="107" t="s">
        <v>7</v>
      </c>
      <c r="C992" s="113">
        <v>1</v>
      </c>
      <c r="D992" s="113"/>
      <c r="E992" s="107"/>
    </row>
    <row r="993" spans="1:5" s="11" customFormat="1" ht="14.25">
      <c r="A993" s="12"/>
      <c r="B993" s="13"/>
      <c r="C993" s="14"/>
      <c r="D993" s="14"/>
      <c r="E993" s="14"/>
    </row>
    <row r="994" spans="1:5" s="11" customFormat="1" ht="14.25">
      <c r="A994" s="116" t="s">
        <v>282</v>
      </c>
      <c r="B994" s="117"/>
      <c r="C994" s="117"/>
      <c r="D994" s="117"/>
      <c r="E994" s="118"/>
    </row>
    <row r="995" spans="1:5" s="11" customFormat="1" ht="14.25">
      <c r="A995" s="12"/>
      <c r="B995" s="13"/>
      <c r="C995" s="14"/>
      <c r="D995" s="14"/>
      <c r="E995" s="14"/>
    </row>
    <row r="996" spans="1:5" s="11" customFormat="1" ht="14.25">
      <c r="A996" s="12"/>
      <c r="B996" s="13"/>
      <c r="C996" s="14"/>
      <c r="D996" s="14"/>
      <c r="E996" s="14"/>
    </row>
    <row r="997" spans="1:5" s="11" customFormat="1" ht="14.25">
      <c r="A997" s="12"/>
      <c r="B997" s="13"/>
      <c r="C997" s="14"/>
      <c r="D997" s="14"/>
      <c r="E997" s="14"/>
    </row>
    <row r="998" spans="1:5" s="11" customFormat="1" ht="14.25">
      <c r="A998" s="255" t="s">
        <v>288</v>
      </c>
      <c r="B998" s="255"/>
      <c r="C998" s="255"/>
      <c r="D998" s="255"/>
      <c r="E998" s="255"/>
    </row>
    <row r="999" spans="1:5" s="11" customFormat="1" ht="14.25">
      <c r="A999" s="12"/>
      <c r="B999" s="13"/>
      <c r="C999" s="14"/>
      <c r="D999" s="14"/>
      <c r="E999" s="14"/>
    </row>
    <row r="1000" spans="1:5" s="11" customFormat="1" ht="14.25">
      <c r="A1000" s="114" t="s">
        <v>266</v>
      </c>
      <c r="B1000" s="52"/>
      <c r="C1000" s="52"/>
      <c r="D1000" s="52"/>
      <c r="E1000" s="74">
        <f>$E$888</f>
        <v>0</v>
      </c>
    </row>
    <row r="1001" spans="1:5" s="11" customFormat="1" ht="14.25">
      <c r="A1001" s="114"/>
      <c r="B1001" s="52"/>
      <c r="C1001" s="52"/>
      <c r="D1001" s="52"/>
      <c r="E1001" s="74"/>
    </row>
    <row r="1002" spans="1:5" s="11" customFormat="1" ht="14.25">
      <c r="A1002" s="109" t="s">
        <v>270</v>
      </c>
      <c r="B1002" s="107"/>
      <c r="C1002" s="107"/>
      <c r="D1002" s="107"/>
      <c r="E1002" s="123">
        <f>$E$965</f>
        <v>0</v>
      </c>
    </row>
    <row r="1003" spans="1:5" s="11" customFormat="1" ht="14.25">
      <c r="A1003" s="109"/>
      <c r="B1003" s="107"/>
      <c r="C1003" s="107"/>
      <c r="D1003" s="107"/>
      <c r="E1003" s="123"/>
    </row>
    <row r="1004" spans="1:5" s="11" customFormat="1" ht="14.25">
      <c r="A1004" s="109" t="s">
        <v>281</v>
      </c>
      <c r="B1004" s="107"/>
      <c r="C1004" s="107"/>
      <c r="D1004" s="107"/>
      <c r="E1004" s="123">
        <f>$E$994</f>
        <v>0</v>
      </c>
    </row>
    <row r="1005" spans="1:5" s="11" customFormat="1" ht="15" thickBot="1">
      <c r="A1005" s="12"/>
      <c r="B1005" s="13"/>
      <c r="C1005" s="14"/>
      <c r="D1005" s="14"/>
      <c r="E1005" s="73"/>
    </row>
    <row r="1006" spans="1:5" s="11" customFormat="1" ht="18" customHeight="1" thickBot="1">
      <c r="A1006" s="122" t="s">
        <v>290</v>
      </c>
      <c r="B1006" s="71"/>
      <c r="C1006" s="71"/>
      <c r="D1006" s="72"/>
      <c r="E1006" s="75">
        <f>SUM(E1000:E1005)</f>
        <v>0</v>
      </c>
    </row>
    <row r="1007" spans="1:5" s="11" customFormat="1" ht="14.25">
      <c r="A1007" s="12"/>
      <c r="B1007" s="13"/>
      <c r="C1007" s="14"/>
      <c r="D1007" s="14"/>
      <c r="E1007" s="14"/>
    </row>
    <row r="1008" spans="1:5" s="11" customFormat="1" ht="14.25">
      <c r="A1008" s="12"/>
      <c r="B1008" s="13"/>
      <c r="C1008" s="14"/>
      <c r="D1008" s="14"/>
      <c r="E1008" s="14"/>
    </row>
    <row r="1009" spans="1:5" s="11" customFormat="1" ht="14.25">
      <c r="A1009" s="12"/>
      <c r="B1009" s="13"/>
      <c r="C1009" s="14"/>
      <c r="D1009" s="14"/>
      <c r="E1009" s="14"/>
    </row>
    <row r="1010" spans="1:5" s="11" customFormat="1" ht="14.25">
      <c r="A1010" s="12"/>
      <c r="B1010" s="13"/>
      <c r="C1010" s="14"/>
      <c r="D1010" s="14"/>
      <c r="E1010" s="14"/>
    </row>
    <row r="1011" spans="1:5" s="10" customFormat="1" ht="12.75">
      <c r="A1011" s="9"/>
      <c r="B1011" s="18" t="s">
        <v>3</v>
      </c>
      <c r="C1011" s="19" t="s">
        <v>4</v>
      </c>
      <c r="D1011" s="19" t="s">
        <v>5</v>
      </c>
      <c r="E1011" s="20" t="s">
        <v>6</v>
      </c>
    </row>
    <row r="1012" spans="1:5" s="11" customFormat="1" ht="14.25">
      <c r="A1012" s="12"/>
      <c r="B1012" s="13"/>
      <c r="C1012" s="14"/>
      <c r="D1012" s="14"/>
      <c r="E1012" s="14"/>
    </row>
    <row r="1013" spans="1:5" s="11" customFormat="1" ht="14.25">
      <c r="A1013" s="252" t="s">
        <v>289</v>
      </c>
      <c r="B1013" s="252"/>
      <c r="C1013" s="252"/>
      <c r="D1013" s="252"/>
      <c r="E1013" s="252"/>
    </row>
    <row r="1014" spans="1:5" s="11" customFormat="1" ht="14.25">
      <c r="A1014" s="52"/>
      <c r="B1014" s="52"/>
      <c r="C1014" s="52"/>
      <c r="D1014" s="52"/>
      <c r="E1014" s="52"/>
    </row>
    <row r="1015" spans="1:5" s="11" customFormat="1" ht="14.25">
      <c r="A1015" s="125" t="s">
        <v>291</v>
      </c>
      <c r="B1015" s="126"/>
      <c r="C1015" s="126"/>
      <c r="D1015" s="124"/>
      <c r="E1015" s="124"/>
    </row>
    <row r="1016" spans="1:5" s="11" customFormat="1" ht="14.25">
      <c r="A1016" s="127"/>
      <c r="B1016" s="126"/>
      <c r="C1016" s="126"/>
      <c r="D1016" s="124"/>
      <c r="E1016" s="124"/>
    </row>
    <row r="1017" spans="1:5" s="11" customFormat="1" ht="14.25">
      <c r="A1017" s="127"/>
      <c r="B1017" s="126"/>
      <c r="C1017" s="126"/>
      <c r="D1017" s="124"/>
      <c r="E1017" s="124"/>
    </row>
    <row r="1018" spans="1:5" s="11" customFormat="1" ht="71.25">
      <c r="A1018" s="127" t="s">
        <v>363</v>
      </c>
      <c r="B1018" s="126"/>
      <c r="C1018" s="126"/>
      <c r="D1018" s="124"/>
      <c r="E1018" s="124"/>
    </row>
    <row r="1019" spans="1:5" s="11" customFormat="1" ht="14.25">
      <c r="A1019" s="127"/>
      <c r="B1019" s="126"/>
      <c r="C1019" s="126"/>
      <c r="D1019" s="124"/>
      <c r="E1019" s="124"/>
    </row>
    <row r="1020" spans="1:5" s="11" customFormat="1" ht="14.25">
      <c r="A1020" s="52"/>
      <c r="B1020" s="52"/>
      <c r="C1020" s="52"/>
      <c r="D1020" s="52"/>
      <c r="E1020" s="52"/>
    </row>
    <row r="1021" spans="1:5" s="11" customFormat="1" ht="14.25">
      <c r="A1021" s="128" t="s">
        <v>294</v>
      </c>
      <c r="B1021" s="14"/>
      <c r="C1021" s="14"/>
      <c r="D1021" s="13"/>
      <c r="E1021" s="13"/>
    </row>
    <row r="1022" spans="1:5" s="11" customFormat="1" ht="14.25">
      <c r="A1022" s="129"/>
      <c r="B1022" s="14"/>
      <c r="C1022" s="14"/>
      <c r="D1022" s="42"/>
      <c r="E1022" s="42"/>
    </row>
    <row r="1023" spans="1:6" s="11" customFormat="1" ht="28.5">
      <c r="A1023" s="130" t="s">
        <v>364</v>
      </c>
      <c r="B1023" s="14"/>
      <c r="C1023" s="14"/>
      <c r="D1023" s="42"/>
      <c r="E1023" s="42"/>
      <c r="F1023" s="76"/>
    </row>
    <row r="1024" spans="1:6" s="11" customFormat="1" ht="14.25">
      <c r="A1024" s="205" t="s">
        <v>365</v>
      </c>
      <c r="B1024" s="14"/>
      <c r="C1024" s="14"/>
      <c r="D1024" s="42"/>
      <c r="E1024" s="42"/>
      <c r="F1024" s="76"/>
    </row>
    <row r="1025" spans="1:6" s="11" customFormat="1" ht="14.25">
      <c r="A1025" s="205" t="s">
        <v>366</v>
      </c>
      <c r="B1025" s="14"/>
      <c r="C1025" s="14"/>
      <c r="D1025" s="42"/>
      <c r="E1025" s="42"/>
      <c r="F1025" s="76"/>
    </row>
    <row r="1026" spans="1:6" s="11" customFormat="1" ht="28.5">
      <c r="A1026" s="206" t="s">
        <v>367</v>
      </c>
      <c r="B1026" s="14"/>
      <c r="C1026" s="14"/>
      <c r="D1026" s="42"/>
      <c r="E1026" s="42"/>
      <c r="F1026" s="76"/>
    </row>
    <row r="1027" spans="1:6" s="11" customFormat="1" ht="28.5">
      <c r="A1027" s="206" t="s">
        <v>368</v>
      </c>
      <c r="B1027" s="14"/>
      <c r="C1027" s="14"/>
      <c r="D1027" s="42"/>
      <c r="E1027" s="42"/>
      <c r="F1027" s="76"/>
    </row>
    <row r="1028" spans="1:6" s="11" customFormat="1" ht="57">
      <c r="A1028" s="135" t="s">
        <v>369</v>
      </c>
      <c r="B1028" s="14"/>
      <c r="C1028" s="14"/>
      <c r="D1028" s="42"/>
      <c r="E1028" s="42"/>
      <c r="F1028" s="76"/>
    </row>
    <row r="1029" spans="1:6" s="11" customFormat="1" ht="42.75">
      <c r="A1029" s="135" t="s">
        <v>370</v>
      </c>
      <c r="B1029" s="14"/>
      <c r="C1029" s="14"/>
      <c r="D1029" s="42"/>
      <c r="E1029" s="42"/>
      <c r="F1029" s="76"/>
    </row>
    <row r="1030" spans="1:6" s="11" customFormat="1" ht="57">
      <c r="A1030" s="135" t="s">
        <v>371</v>
      </c>
      <c r="B1030" s="14"/>
      <c r="C1030" s="14"/>
      <c r="D1030" s="42"/>
      <c r="E1030" s="42"/>
      <c r="F1030" s="76"/>
    </row>
    <row r="1031" spans="1:6" s="11" customFormat="1" ht="28.5">
      <c r="A1031" s="135" t="s">
        <v>372</v>
      </c>
      <c r="B1031" s="14"/>
      <c r="C1031" s="14"/>
      <c r="D1031" s="42"/>
      <c r="E1031" s="42"/>
      <c r="F1031" s="76"/>
    </row>
    <row r="1032" spans="1:6" s="11" customFormat="1" ht="14.25">
      <c r="A1032" s="135"/>
      <c r="B1032" s="14"/>
      <c r="C1032" s="14"/>
      <c r="D1032" s="42"/>
      <c r="E1032" s="42"/>
      <c r="F1032" s="76"/>
    </row>
    <row r="1033" spans="1:6" s="11" customFormat="1" ht="14.25">
      <c r="A1033" s="135"/>
      <c r="B1033" s="14"/>
      <c r="C1033" s="14"/>
      <c r="D1033" s="42"/>
      <c r="E1033" s="42"/>
      <c r="F1033" s="76"/>
    </row>
    <row r="1034" spans="1:6" s="11" customFormat="1" ht="14.25">
      <c r="A1034" s="135"/>
      <c r="B1034" s="14"/>
      <c r="C1034" s="14"/>
      <c r="D1034" s="42"/>
      <c r="E1034" s="42"/>
      <c r="F1034" s="76"/>
    </row>
    <row r="1035" spans="1:6" s="11" customFormat="1" ht="14.25">
      <c r="A1035" s="135"/>
      <c r="B1035" s="14"/>
      <c r="C1035" s="14"/>
      <c r="D1035" s="42"/>
      <c r="E1035" s="42"/>
      <c r="F1035" s="76"/>
    </row>
    <row r="1036" spans="1:6" s="11" customFormat="1" ht="14.25">
      <c r="A1036" s="135"/>
      <c r="B1036" s="14"/>
      <c r="C1036" s="14"/>
      <c r="D1036" s="42"/>
      <c r="E1036" s="42"/>
      <c r="F1036" s="76"/>
    </row>
    <row r="1037" spans="1:6" s="11" customFormat="1" ht="14.25">
      <c r="A1037" s="135"/>
      <c r="B1037" s="14"/>
      <c r="C1037" s="14"/>
      <c r="D1037" s="42"/>
      <c r="E1037" s="42"/>
      <c r="F1037" s="76"/>
    </row>
    <row r="1038" spans="1:6" s="11" customFormat="1" ht="14.25">
      <c r="A1038" s="135"/>
      <c r="B1038" s="14"/>
      <c r="C1038" s="14"/>
      <c r="D1038" s="42"/>
      <c r="E1038" s="42"/>
      <c r="F1038" s="76"/>
    </row>
    <row r="1039" spans="1:6" s="11" customFormat="1" ht="14.25">
      <c r="A1039" s="135"/>
      <c r="B1039" s="14"/>
      <c r="C1039" s="14"/>
      <c r="D1039" s="42"/>
      <c r="E1039" s="42"/>
      <c r="F1039" s="76"/>
    </row>
    <row r="1040" spans="1:6" s="11" customFormat="1" ht="14.25">
      <c r="A1040" s="135"/>
      <c r="B1040" s="14"/>
      <c r="C1040" s="14"/>
      <c r="D1040" s="42"/>
      <c r="E1040" s="42"/>
      <c r="F1040" s="76"/>
    </row>
    <row r="1041" spans="1:6" s="11" customFormat="1" ht="14.25">
      <c r="A1041" s="135"/>
      <c r="B1041" s="14"/>
      <c r="C1041" s="14"/>
      <c r="D1041" s="42"/>
      <c r="E1041" s="42"/>
      <c r="F1041" s="76"/>
    </row>
    <row r="1042" spans="1:6" s="11" customFormat="1" ht="14.25">
      <c r="A1042" s="135"/>
      <c r="B1042" s="14"/>
      <c r="C1042" s="14"/>
      <c r="D1042" s="42"/>
      <c r="E1042" s="42"/>
      <c r="F1042" s="76"/>
    </row>
    <row r="1043" spans="1:6" s="11" customFormat="1" ht="14.25">
      <c r="A1043" s="135"/>
      <c r="B1043" s="14"/>
      <c r="C1043" s="14"/>
      <c r="D1043" s="42"/>
      <c r="E1043" s="42"/>
      <c r="F1043" s="76"/>
    </row>
    <row r="1044" spans="1:6" s="11" customFormat="1" ht="14.25">
      <c r="A1044" s="135"/>
      <c r="B1044" s="14"/>
      <c r="C1044" s="14"/>
      <c r="D1044" s="42"/>
      <c r="E1044" s="42"/>
      <c r="F1044" s="76"/>
    </row>
    <row r="1045" spans="1:6" s="11" customFormat="1" ht="14.25">
      <c r="A1045" s="135"/>
      <c r="B1045" s="14"/>
      <c r="C1045" s="14"/>
      <c r="D1045" s="42"/>
      <c r="E1045" s="42"/>
      <c r="F1045" s="76"/>
    </row>
    <row r="1046" spans="1:6" s="11" customFormat="1" ht="14.25">
      <c r="A1046" s="135"/>
      <c r="B1046" s="14"/>
      <c r="C1046" s="14"/>
      <c r="D1046" s="42"/>
      <c r="E1046" s="42"/>
      <c r="F1046" s="76"/>
    </row>
    <row r="1047" spans="1:5" s="10" customFormat="1" ht="12.75">
      <c r="A1047" s="9"/>
      <c r="B1047" s="18" t="s">
        <v>3</v>
      </c>
      <c r="C1047" s="19" t="s">
        <v>4</v>
      </c>
      <c r="D1047" s="19" t="s">
        <v>5</v>
      </c>
      <c r="E1047" s="20" t="s">
        <v>6</v>
      </c>
    </row>
    <row r="1048" spans="1:6" s="11" customFormat="1" ht="14.25">
      <c r="A1048" s="135"/>
      <c r="B1048" s="14"/>
      <c r="C1048" s="14"/>
      <c r="D1048" s="42"/>
      <c r="E1048" s="42"/>
      <c r="F1048" s="76"/>
    </row>
    <row r="1049" spans="1:6" s="11" customFormat="1" ht="324.75" customHeight="1">
      <c r="A1049" s="135" t="s">
        <v>373</v>
      </c>
      <c r="B1049" s="137"/>
      <c r="C1049" s="207"/>
      <c r="D1049" s="133"/>
      <c r="E1049" s="134"/>
      <c r="F1049" s="76"/>
    </row>
    <row r="1050" spans="1:5" s="11" customFormat="1" ht="14.25">
      <c r="A1050" s="208" t="s">
        <v>292</v>
      </c>
      <c r="B1050" s="209" t="s">
        <v>145</v>
      </c>
      <c r="C1050" s="210">
        <v>1</v>
      </c>
      <c r="D1050" s="211"/>
      <c r="E1050" s="211"/>
    </row>
    <row r="1051" spans="1:5" s="11" customFormat="1" ht="14.25">
      <c r="A1051" s="129"/>
      <c r="B1051" s="138"/>
      <c r="C1051" s="138"/>
      <c r="D1051" s="42"/>
      <c r="E1051" s="42"/>
    </row>
    <row r="1052" spans="1:5" s="11" customFormat="1" ht="14.25">
      <c r="A1052" s="139" t="str">
        <f>A1021</f>
        <v>1. ELEKTRIČNI RAZDJELNI ORMARI</v>
      </c>
      <c r="B1052" s="70"/>
      <c r="C1052" s="70"/>
      <c r="D1052" s="97" t="s">
        <v>293</v>
      </c>
      <c r="E1052" s="32">
        <f>SUM(E1050:E1051)</f>
        <v>0</v>
      </c>
    </row>
    <row r="1053" spans="1:5" s="11" customFormat="1" ht="14.25">
      <c r="A1053" s="52"/>
      <c r="B1053" s="52"/>
      <c r="C1053" s="52"/>
      <c r="D1053" s="52"/>
      <c r="E1053" s="52"/>
    </row>
    <row r="1054" spans="1:5" s="11" customFormat="1" ht="14.25">
      <c r="A1054" s="52"/>
      <c r="B1054" s="52"/>
      <c r="C1054" s="52"/>
      <c r="D1054" s="52"/>
      <c r="E1054" s="52"/>
    </row>
    <row r="1055" spans="1:5" s="11" customFormat="1" ht="14.25">
      <c r="A1055" s="52"/>
      <c r="B1055" s="52"/>
      <c r="C1055" s="52"/>
      <c r="D1055" s="52"/>
      <c r="E1055" s="52"/>
    </row>
    <row r="1056" spans="1:5" s="11" customFormat="1" ht="14.25">
      <c r="A1056" s="128" t="s">
        <v>374</v>
      </c>
      <c r="B1056" s="14"/>
      <c r="C1056" s="14"/>
      <c r="D1056" s="13"/>
      <c r="E1056" s="13"/>
    </row>
    <row r="1057" spans="1:5" s="11" customFormat="1" ht="14.25">
      <c r="A1057" s="146"/>
      <c r="B1057" s="14"/>
      <c r="C1057" s="14"/>
      <c r="D1057" s="42"/>
      <c r="E1057" s="42"/>
    </row>
    <row r="1058" spans="1:5" s="11" customFormat="1" ht="85.5">
      <c r="A1058" s="132" t="s">
        <v>375</v>
      </c>
      <c r="B1058" s="131"/>
      <c r="C1058" s="131"/>
      <c r="D1058" s="26"/>
      <c r="E1058" s="42"/>
    </row>
    <row r="1059" spans="1:5" s="11" customFormat="1" ht="14.25">
      <c r="A1059" s="212" t="s">
        <v>376</v>
      </c>
      <c r="B1059" s="148" t="s">
        <v>258</v>
      </c>
      <c r="C1059" s="213">
        <v>30</v>
      </c>
      <c r="D1059" s="140"/>
      <c r="E1059" s="214"/>
    </row>
    <row r="1060" spans="1:5" s="11" customFormat="1" ht="14.25">
      <c r="A1060" s="212" t="s">
        <v>377</v>
      </c>
      <c r="B1060" s="148" t="s">
        <v>258</v>
      </c>
      <c r="C1060" s="213">
        <v>10</v>
      </c>
      <c r="D1060" s="140"/>
      <c r="E1060" s="214"/>
    </row>
    <row r="1061" spans="1:5" s="11" customFormat="1" ht="14.25">
      <c r="A1061" s="147"/>
      <c r="B1061" s="149"/>
      <c r="C1061" s="215"/>
      <c r="D1061" s="142"/>
      <c r="E1061" s="214"/>
    </row>
    <row r="1062" spans="1:13" s="11" customFormat="1" ht="85.5">
      <c r="A1062" s="132" t="s">
        <v>378</v>
      </c>
      <c r="B1062" s="131"/>
      <c r="C1062" s="216"/>
      <c r="D1062" s="26"/>
      <c r="E1062" s="214"/>
      <c r="M1062" s="56"/>
    </row>
    <row r="1063" spans="1:5" s="11" customFormat="1" ht="14.25">
      <c r="A1063" s="212" t="s">
        <v>376</v>
      </c>
      <c r="B1063" s="148" t="s">
        <v>258</v>
      </c>
      <c r="C1063" s="213">
        <v>10</v>
      </c>
      <c r="D1063" s="140"/>
      <c r="E1063" s="214"/>
    </row>
    <row r="1064" spans="1:5" s="11" customFormat="1" ht="14.25">
      <c r="A1064" s="212" t="s">
        <v>377</v>
      </c>
      <c r="B1064" s="148" t="s">
        <v>258</v>
      </c>
      <c r="C1064" s="213">
        <v>2</v>
      </c>
      <c r="D1064" s="140"/>
      <c r="E1064" s="214"/>
    </row>
    <row r="1065" spans="1:5" s="11" customFormat="1" ht="14.25">
      <c r="A1065" s="147"/>
      <c r="B1065" s="149"/>
      <c r="C1065" s="215"/>
      <c r="D1065" s="142"/>
      <c r="E1065" s="214">
        <f>C1065*D1065</f>
        <v>0</v>
      </c>
    </row>
    <row r="1066" spans="1:5" s="11" customFormat="1" ht="14.25">
      <c r="A1066" s="147"/>
      <c r="B1066" s="149"/>
      <c r="C1066" s="215"/>
      <c r="D1066" s="142"/>
      <c r="E1066" s="214">
        <f>C1066*D1066</f>
        <v>0</v>
      </c>
    </row>
    <row r="1067" spans="1:5" s="10" customFormat="1" ht="12.75">
      <c r="A1067" s="9"/>
      <c r="B1067" s="18" t="s">
        <v>3</v>
      </c>
      <c r="C1067" s="19" t="s">
        <v>4</v>
      </c>
      <c r="D1067" s="19" t="s">
        <v>5</v>
      </c>
      <c r="E1067" s="20" t="s">
        <v>6</v>
      </c>
    </row>
    <row r="1068" spans="1:5" s="11" customFormat="1" ht="14.25">
      <c r="A1068" s="147"/>
      <c r="B1068" s="149"/>
      <c r="C1068" s="215"/>
      <c r="D1068" s="142"/>
      <c r="E1068" s="214">
        <f>C1068*D1068</f>
        <v>0</v>
      </c>
    </row>
    <row r="1069" spans="1:5" s="11" customFormat="1" ht="28.5">
      <c r="A1069" s="132" t="s">
        <v>379</v>
      </c>
      <c r="B1069" s="150"/>
      <c r="C1069" s="216"/>
      <c r="D1069" s="26"/>
      <c r="E1069" s="214">
        <f>C1069*D1069</f>
        <v>0</v>
      </c>
    </row>
    <row r="1070" spans="1:5" s="11" customFormat="1" ht="16.5">
      <c r="A1070" s="217" t="s">
        <v>380</v>
      </c>
      <c r="B1070" s="152" t="s">
        <v>258</v>
      </c>
      <c r="C1070" s="218">
        <f>50+3*3+4*3</f>
        <v>71</v>
      </c>
      <c r="D1070" s="133"/>
      <c r="E1070" s="214"/>
    </row>
    <row r="1071" spans="1:5" s="11" customFormat="1" ht="14.25">
      <c r="A1071" s="151"/>
      <c r="B1071" s="150"/>
      <c r="C1071" s="216"/>
      <c r="D1071" s="26"/>
      <c r="E1071" s="214"/>
    </row>
    <row r="1072" spans="1:5" s="11" customFormat="1" ht="85.5">
      <c r="A1072" s="132" t="s">
        <v>381</v>
      </c>
      <c r="B1072" s="148" t="s">
        <v>258</v>
      </c>
      <c r="C1072" s="213">
        <v>140</v>
      </c>
      <c r="D1072" s="140"/>
      <c r="E1072" s="214"/>
    </row>
    <row r="1073" spans="1:5" s="11" customFormat="1" ht="14.25">
      <c r="A1073" s="147"/>
      <c r="B1073" s="149"/>
      <c r="C1073" s="215"/>
      <c r="D1073" s="142"/>
      <c r="E1073" s="214"/>
    </row>
    <row r="1074" spans="1:5" s="11" customFormat="1" ht="42.75">
      <c r="A1074" s="132" t="s">
        <v>382</v>
      </c>
      <c r="B1074" s="149"/>
      <c r="C1074" s="216"/>
      <c r="D1074" s="26"/>
      <c r="E1074" s="214"/>
    </row>
    <row r="1075" spans="1:5" s="11" customFormat="1" ht="16.5">
      <c r="A1075" s="217" t="s">
        <v>380</v>
      </c>
      <c r="B1075" s="152" t="s">
        <v>258</v>
      </c>
      <c r="C1075" s="218">
        <v>80</v>
      </c>
      <c r="D1075" s="133"/>
      <c r="E1075" s="214"/>
    </row>
    <row r="1076" spans="1:5" s="11" customFormat="1" ht="16.5">
      <c r="A1076" s="219" t="s">
        <v>383</v>
      </c>
      <c r="B1076" s="153" t="s">
        <v>258</v>
      </c>
      <c r="C1076" s="220">
        <v>15</v>
      </c>
      <c r="D1076" s="144"/>
      <c r="E1076" s="214"/>
    </row>
    <row r="1077" spans="1:5" s="11" customFormat="1" ht="14.25">
      <c r="A1077" s="155"/>
      <c r="B1077" s="14"/>
      <c r="C1077" s="14"/>
      <c r="D1077" s="42"/>
      <c r="E1077" s="214">
        <f>C1077*D1077</f>
        <v>0</v>
      </c>
    </row>
    <row r="1078" spans="1:5" s="11" customFormat="1" ht="42.75">
      <c r="A1078" s="147" t="s">
        <v>384</v>
      </c>
      <c r="B1078" s="156"/>
      <c r="C1078" s="149"/>
      <c r="D1078" s="26"/>
      <c r="E1078" s="214">
        <f>C1078*D1078</f>
        <v>0</v>
      </c>
    </row>
    <row r="1079" spans="1:5" s="11" customFormat="1" ht="28.5">
      <c r="A1079" s="212" t="s">
        <v>385</v>
      </c>
      <c r="B1079" s="148" t="s">
        <v>8</v>
      </c>
      <c r="C1079" s="221">
        <f>24+(3)</f>
        <v>27</v>
      </c>
      <c r="D1079" s="134"/>
      <c r="E1079" s="214"/>
    </row>
    <row r="1080" spans="1:5" s="11" customFormat="1" ht="14.25">
      <c r="A1080" s="219" t="s">
        <v>386</v>
      </c>
      <c r="B1080" s="152" t="s">
        <v>8</v>
      </c>
      <c r="C1080" s="222">
        <f>12+(3)</f>
        <v>15</v>
      </c>
      <c r="D1080" s="134"/>
      <c r="E1080" s="214"/>
    </row>
    <row r="1081" spans="1:5" s="11" customFormat="1" ht="14.25">
      <c r="A1081" s="219" t="s">
        <v>387</v>
      </c>
      <c r="B1081" s="153" t="s">
        <v>8</v>
      </c>
      <c r="C1081" s="222">
        <f>12+(3)</f>
        <v>15</v>
      </c>
      <c r="D1081" s="134"/>
      <c r="E1081" s="214"/>
    </row>
    <row r="1082" spans="1:5" s="11" customFormat="1" ht="14.25">
      <c r="A1082" s="219" t="s">
        <v>388</v>
      </c>
      <c r="B1082" s="153" t="s">
        <v>8</v>
      </c>
      <c r="C1082" s="222">
        <f>12+(3)</f>
        <v>15</v>
      </c>
      <c r="D1082" s="134"/>
      <c r="E1082" s="214"/>
    </row>
    <row r="1083" spans="1:5" s="11" customFormat="1" ht="14.25">
      <c r="A1083" s="219" t="s">
        <v>389</v>
      </c>
      <c r="B1083" s="152" t="s">
        <v>8</v>
      </c>
      <c r="C1083" s="222">
        <v>6</v>
      </c>
      <c r="D1083" s="134"/>
      <c r="E1083" s="214"/>
    </row>
    <row r="1084" spans="1:5" s="11" customFormat="1" ht="14.25">
      <c r="A1084" s="219" t="s">
        <v>390</v>
      </c>
      <c r="B1084" s="153" t="s">
        <v>8</v>
      </c>
      <c r="C1084" s="223">
        <v>6</v>
      </c>
      <c r="D1084" s="134"/>
      <c r="E1084" s="214"/>
    </row>
    <row r="1085" spans="1:5" s="11" customFormat="1" ht="14.25">
      <c r="A1085" s="219" t="s">
        <v>391</v>
      </c>
      <c r="B1085" s="153" t="s">
        <v>8</v>
      </c>
      <c r="C1085" s="223">
        <v>6</v>
      </c>
      <c r="D1085" s="134"/>
      <c r="E1085" s="214"/>
    </row>
    <row r="1086" spans="1:5" s="11" customFormat="1" ht="14.25">
      <c r="A1086" s="224"/>
      <c r="B1086" s="150"/>
      <c r="C1086" s="225"/>
      <c r="D1086" s="145"/>
      <c r="E1086" s="214"/>
    </row>
    <row r="1087" spans="1:5" s="11" customFormat="1" ht="43.5" customHeight="1">
      <c r="A1087" s="157" t="s">
        <v>392</v>
      </c>
      <c r="B1087" s="152" t="s">
        <v>145</v>
      </c>
      <c r="C1087" s="221">
        <v>1</v>
      </c>
      <c r="D1087" s="133"/>
      <c r="E1087" s="214"/>
    </row>
    <row r="1088" spans="1:5" s="11" customFormat="1" ht="14.25">
      <c r="A1088" s="224"/>
      <c r="B1088" s="150"/>
      <c r="C1088" s="225"/>
      <c r="D1088" s="145"/>
      <c r="E1088" s="214">
        <f>C1088*D1088</f>
        <v>0</v>
      </c>
    </row>
    <row r="1089" spans="1:5" s="11" customFormat="1" ht="14.25">
      <c r="A1089" s="40"/>
      <c r="B1089" s="131"/>
      <c r="C1089" s="131"/>
      <c r="D1089" s="26"/>
      <c r="E1089" s="27"/>
    </row>
    <row r="1090" spans="1:5" s="11" customFormat="1" ht="15.75" customHeight="1">
      <c r="A1090" s="226" t="str">
        <f>A1056</f>
        <v>2. ELEKTROTEHNIČKA INSTALACIJA SNAGE </v>
      </c>
      <c r="B1090" s="70"/>
      <c r="C1090" s="70"/>
      <c r="D1090" s="97" t="s">
        <v>293</v>
      </c>
      <c r="E1090" s="32">
        <f>SUM(E1058:E1089)</f>
        <v>0</v>
      </c>
    </row>
    <row r="1091" spans="1:5" s="11" customFormat="1" ht="14.25">
      <c r="A1091" s="52"/>
      <c r="B1091" s="52"/>
      <c r="C1091" s="52"/>
      <c r="D1091" s="52"/>
      <c r="E1091" s="52"/>
    </row>
    <row r="1092" spans="1:5" s="11" customFormat="1" ht="14.25">
      <c r="A1092" s="52"/>
      <c r="B1092" s="52"/>
      <c r="C1092" s="52"/>
      <c r="D1092" s="52"/>
      <c r="E1092" s="52"/>
    </row>
    <row r="1093" spans="1:5" s="11" customFormat="1" ht="14.25">
      <c r="A1093" s="52"/>
      <c r="B1093" s="52"/>
      <c r="C1093" s="52"/>
      <c r="D1093" s="52"/>
      <c r="E1093" s="52"/>
    </row>
    <row r="1094" spans="1:5" s="11" customFormat="1" ht="14.25">
      <c r="A1094" s="52"/>
      <c r="B1094" s="52"/>
      <c r="C1094" s="52"/>
      <c r="D1094" s="52"/>
      <c r="E1094" s="52"/>
    </row>
    <row r="1095" spans="1:5" s="11" customFormat="1" ht="14.25">
      <c r="A1095" s="52"/>
      <c r="B1095" s="52"/>
      <c r="C1095" s="52"/>
      <c r="D1095" s="52"/>
      <c r="E1095" s="52"/>
    </row>
    <row r="1096" spans="1:5" s="11" customFormat="1" ht="14.25">
      <c r="A1096" s="52"/>
      <c r="B1096" s="52"/>
      <c r="C1096" s="52"/>
      <c r="D1096" s="52"/>
      <c r="E1096" s="52"/>
    </row>
    <row r="1097" spans="1:5" s="11" customFormat="1" ht="14.25">
      <c r="A1097" s="52"/>
      <c r="B1097" s="52"/>
      <c r="C1097" s="52"/>
      <c r="D1097" s="52"/>
      <c r="E1097" s="52"/>
    </row>
    <row r="1098" spans="1:5" s="11" customFormat="1" ht="14.25">
      <c r="A1098" s="52"/>
      <c r="B1098" s="52"/>
      <c r="C1098" s="52"/>
      <c r="D1098" s="52"/>
      <c r="E1098" s="52"/>
    </row>
    <row r="1099" spans="1:5" s="11" customFormat="1" ht="14.25">
      <c r="A1099" s="52"/>
      <c r="B1099" s="52"/>
      <c r="C1099" s="52"/>
      <c r="D1099" s="52"/>
      <c r="E1099" s="52"/>
    </row>
    <row r="1100" spans="1:5" s="11" customFormat="1" ht="14.25">
      <c r="A1100" s="52"/>
      <c r="B1100" s="52"/>
      <c r="C1100" s="52"/>
      <c r="D1100" s="52"/>
      <c r="E1100" s="52"/>
    </row>
    <row r="1101" spans="1:5" s="11" customFormat="1" ht="14.25">
      <c r="A1101" s="52"/>
      <c r="B1101" s="52"/>
      <c r="C1101" s="52"/>
      <c r="D1101" s="52"/>
      <c r="E1101" s="52"/>
    </row>
    <row r="1102" spans="1:5" s="11" customFormat="1" ht="14.25">
      <c r="A1102" s="52"/>
      <c r="B1102" s="52"/>
      <c r="C1102" s="52"/>
      <c r="D1102" s="52"/>
      <c r="E1102" s="52"/>
    </row>
    <row r="1103" spans="1:5" s="11" customFormat="1" ht="14.25">
      <c r="A1103" s="52"/>
      <c r="B1103" s="52"/>
      <c r="C1103" s="52"/>
      <c r="D1103" s="52"/>
      <c r="E1103" s="52"/>
    </row>
    <row r="1104" spans="1:5" s="11" customFormat="1" ht="14.25">
      <c r="A1104" s="52"/>
      <c r="B1104" s="52"/>
      <c r="C1104" s="52"/>
      <c r="D1104" s="52"/>
      <c r="E1104" s="52"/>
    </row>
    <row r="1105" spans="1:5" s="10" customFormat="1" ht="12.75">
      <c r="A1105" s="9"/>
      <c r="B1105" s="18" t="s">
        <v>3</v>
      </c>
      <c r="C1105" s="19" t="s">
        <v>4</v>
      </c>
      <c r="D1105" s="19" t="s">
        <v>5</v>
      </c>
      <c r="E1105" s="20" t="s">
        <v>6</v>
      </c>
    </row>
    <row r="1106" spans="1:5" s="11" customFormat="1" ht="14.25">
      <c r="A1106" s="52"/>
      <c r="B1106" s="52"/>
      <c r="C1106" s="52"/>
      <c r="D1106" s="52"/>
      <c r="E1106" s="52"/>
    </row>
    <row r="1107" spans="1:5" s="11" customFormat="1" ht="14.25">
      <c r="A1107" s="159" t="s">
        <v>295</v>
      </c>
      <c r="B1107" s="160"/>
      <c r="C1107" s="160"/>
      <c r="D1107" s="161"/>
      <c r="E1107" s="161"/>
    </row>
    <row r="1108" spans="1:5" s="11" customFormat="1" ht="14.25">
      <c r="A1108" s="159"/>
      <c r="B1108" s="160"/>
      <c r="C1108" s="160"/>
      <c r="D1108" s="161"/>
      <c r="E1108" s="161"/>
    </row>
    <row r="1109" spans="1:5" s="11" customFormat="1" ht="28.5">
      <c r="A1109" s="66" t="s">
        <v>393</v>
      </c>
      <c r="B1109" s="136" t="s">
        <v>145</v>
      </c>
      <c r="C1109" s="207">
        <v>1</v>
      </c>
      <c r="D1109" s="158"/>
      <c r="E1109" s="214"/>
    </row>
    <row r="1110" spans="1:5" s="11" customFormat="1" ht="14.25">
      <c r="A1110" s="66"/>
      <c r="B1110" s="131"/>
      <c r="C1110" s="131"/>
      <c r="D1110" s="27"/>
      <c r="E1110" s="214"/>
    </row>
    <row r="1111" spans="1:5" s="11" customFormat="1" ht="99.75" customHeight="1">
      <c r="A1111" s="66" t="s">
        <v>394</v>
      </c>
      <c r="B1111" s="136" t="s">
        <v>258</v>
      </c>
      <c r="C1111" s="218">
        <v>7</v>
      </c>
      <c r="D1111" s="158"/>
      <c r="E1111" s="214"/>
    </row>
    <row r="1112" spans="1:5" s="11" customFormat="1" ht="14.25">
      <c r="A1112" s="66"/>
      <c r="B1112" s="131"/>
      <c r="C1112" s="131"/>
      <c r="D1112" s="27"/>
      <c r="E1112" s="214">
        <f>C1112*D1112</f>
        <v>0</v>
      </c>
    </row>
    <row r="1113" spans="1:5" s="11" customFormat="1" ht="85.5">
      <c r="A1113" s="66" t="s">
        <v>395</v>
      </c>
      <c r="B1113" s="136" t="s">
        <v>57</v>
      </c>
      <c r="C1113" s="136">
        <v>1</v>
      </c>
      <c r="D1113" s="158"/>
      <c r="E1113" s="214"/>
    </row>
    <row r="1114" spans="1:5" s="11" customFormat="1" ht="14.25">
      <c r="A1114" s="66"/>
      <c r="B1114" s="131"/>
      <c r="C1114" s="131"/>
      <c r="D1114" s="27"/>
      <c r="E1114" s="214"/>
    </row>
    <row r="1115" spans="1:5" s="11" customFormat="1" ht="42.75" customHeight="1">
      <c r="A1115" s="66" t="s">
        <v>396</v>
      </c>
      <c r="B1115" s="136" t="s">
        <v>258</v>
      </c>
      <c r="C1115" s="218">
        <v>9</v>
      </c>
      <c r="D1115" s="158"/>
      <c r="E1115" s="214"/>
    </row>
    <row r="1116" spans="1:5" s="11" customFormat="1" ht="14.25">
      <c r="A1116" s="66"/>
      <c r="B1116" s="131"/>
      <c r="C1116" s="131"/>
      <c r="D1116" s="27"/>
      <c r="E1116" s="214"/>
    </row>
    <row r="1117" spans="1:5" s="11" customFormat="1" ht="14.25">
      <c r="A1117" s="66"/>
      <c r="B1117" s="131"/>
      <c r="C1117" s="131"/>
      <c r="D1117" s="27"/>
      <c r="E1117" s="214"/>
    </row>
    <row r="1118" spans="1:5" s="11" customFormat="1" ht="71.25">
      <c r="A1118" s="66" t="s">
        <v>296</v>
      </c>
      <c r="B1118" s="136" t="s">
        <v>145</v>
      </c>
      <c r="C1118" s="207">
        <v>1</v>
      </c>
      <c r="D1118" s="158"/>
      <c r="E1118" s="214"/>
    </row>
    <row r="1119" spans="1:5" s="11" customFormat="1" ht="14.25">
      <c r="A1119" s="66"/>
      <c r="B1119" s="131"/>
      <c r="C1119" s="131"/>
      <c r="D1119" s="27"/>
      <c r="E1119" s="214">
        <f>C1119*D1119</f>
        <v>0</v>
      </c>
    </row>
    <row r="1120" spans="1:5" s="11" customFormat="1" ht="189.75" customHeight="1">
      <c r="A1120" s="66" t="s">
        <v>397</v>
      </c>
      <c r="B1120" s="136" t="s">
        <v>145</v>
      </c>
      <c r="C1120" s="207">
        <v>1</v>
      </c>
      <c r="D1120" s="158"/>
      <c r="E1120" s="214"/>
    </row>
    <row r="1121" spans="1:5" s="11" customFormat="1" ht="14.25">
      <c r="A1121" s="66"/>
      <c r="B1121" s="131"/>
      <c r="C1121" s="230"/>
      <c r="D1121" s="27"/>
      <c r="E1121" s="214"/>
    </row>
    <row r="1122" spans="1:5" s="11" customFormat="1" ht="14.25">
      <c r="A1122" s="66"/>
      <c r="B1122" s="131"/>
      <c r="C1122" s="230"/>
      <c r="D1122" s="27"/>
      <c r="E1122" s="214">
        <f>C1122*D1122</f>
        <v>0</v>
      </c>
    </row>
    <row r="1123" spans="1:5" s="11" customFormat="1" ht="14.25">
      <c r="A1123" s="66"/>
      <c r="B1123" s="131"/>
      <c r="C1123" s="230"/>
      <c r="D1123" s="27"/>
      <c r="E1123" s="214">
        <f>C1123*D1123</f>
        <v>0</v>
      </c>
    </row>
    <row r="1124" spans="1:5" s="11" customFormat="1" ht="14.25">
      <c r="A1124" s="66"/>
      <c r="B1124" s="131"/>
      <c r="C1124" s="230"/>
      <c r="D1124" s="27"/>
      <c r="E1124" s="214">
        <f>C1124*D1124</f>
        <v>0</v>
      </c>
    </row>
    <row r="1125" spans="1:5" s="11" customFormat="1" ht="14.25">
      <c r="A1125" s="66"/>
      <c r="B1125" s="131"/>
      <c r="C1125" s="131"/>
      <c r="D1125" s="27"/>
      <c r="E1125" s="214">
        <f>C1125*D1125</f>
        <v>0</v>
      </c>
    </row>
    <row r="1126" spans="1:5" s="10" customFormat="1" ht="12.75">
      <c r="A1126" s="9"/>
      <c r="B1126" s="18" t="s">
        <v>3</v>
      </c>
      <c r="C1126" s="19" t="s">
        <v>4</v>
      </c>
      <c r="D1126" s="19" t="s">
        <v>5</v>
      </c>
      <c r="E1126" s="20" t="s">
        <v>6</v>
      </c>
    </row>
    <row r="1127" spans="1:5" s="11" customFormat="1" ht="14.25">
      <c r="A1127" s="52"/>
      <c r="B1127" s="52"/>
      <c r="C1127" s="52"/>
      <c r="D1127" s="52"/>
      <c r="E1127" s="214">
        <f>C1127*D1127</f>
        <v>0</v>
      </c>
    </row>
    <row r="1128" spans="1:5" s="11" customFormat="1" ht="42.75">
      <c r="A1128" s="66" t="s">
        <v>398</v>
      </c>
      <c r="B1128" s="136" t="s">
        <v>57</v>
      </c>
      <c r="C1128" s="136">
        <v>1.12</v>
      </c>
      <c r="D1128" s="158"/>
      <c r="E1128" s="214"/>
    </row>
    <row r="1129" spans="1:5" s="11" customFormat="1" ht="14.25">
      <c r="A1129" s="66"/>
      <c r="B1129" s="131"/>
      <c r="C1129" s="131"/>
      <c r="D1129" s="27"/>
      <c r="E1129" s="214"/>
    </row>
    <row r="1130" spans="1:5" s="11" customFormat="1" ht="57">
      <c r="A1130" s="90" t="s">
        <v>399</v>
      </c>
      <c r="B1130" s="136" t="s">
        <v>57</v>
      </c>
      <c r="C1130" s="136">
        <v>0.56</v>
      </c>
      <c r="D1130" s="158"/>
      <c r="E1130" s="214"/>
    </row>
    <row r="1131" spans="1:5" s="11" customFormat="1" ht="14.25">
      <c r="A1131" s="66"/>
      <c r="B1131" s="131"/>
      <c r="C1131" s="131"/>
      <c r="D1131" s="27"/>
      <c r="E1131" s="214"/>
    </row>
    <row r="1132" spans="1:5" s="11" customFormat="1" ht="28.5">
      <c r="A1132" s="90" t="s">
        <v>400</v>
      </c>
      <c r="B1132" s="165"/>
      <c r="C1132" s="165"/>
      <c r="D1132" s="163"/>
      <c r="E1132" s="214"/>
    </row>
    <row r="1133" spans="1:5" s="11" customFormat="1" ht="14.25">
      <c r="A1133" s="227" t="s">
        <v>401</v>
      </c>
      <c r="B1133" s="14" t="s">
        <v>8</v>
      </c>
      <c r="C1133" s="228">
        <v>2</v>
      </c>
      <c r="D1133" s="163"/>
      <c r="E1133" s="214"/>
    </row>
    <row r="1134" spans="1:5" s="11" customFormat="1" ht="14.25">
      <c r="A1134" s="227" t="s">
        <v>402</v>
      </c>
      <c r="B1134" s="14" t="s">
        <v>8</v>
      </c>
      <c r="C1134" s="228">
        <f>2*5</f>
        <v>10</v>
      </c>
      <c r="D1134" s="163"/>
      <c r="E1134" s="214"/>
    </row>
    <row r="1135" spans="1:5" s="11" customFormat="1" ht="14.25">
      <c r="A1135" s="66"/>
      <c r="B1135" s="131"/>
      <c r="C1135" s="131"/>
      <c r="D1135" s="27"/>
      <c r="E1135" s="214">
        <f>C1135*D1135</f>
        <v>0</v>
      </c>
    </row>
    <row r="1136" spans="1:5" s="11" customFormat="1" ht="14.25">
      <c r="A1136" s="66"/>
      <c r="B1136" s="131"/>
      <c r="C1136" s="24"/>
      <c r="D1136" s="27"/>
      <c r="E1136" s="27"/>
    </row>
    <row r="1137" spans="1:5" s="11" customFormat="1" ht="14.25">
      <c r="A1137" s="256" t="str">
        <f>A1107</f>
        <v>3. ZEMLJANI I GRAĐEVINSKI  RADOVI</v>
      </c>
      <c r="B1137" s="257"/>
      <c r="C1137" s="257"/>
      <c r="D1137" s="97" t="s">
        <v>293</v>
      </c>
      <c r="E1137" s="32"/>
    </row>
    <row r="1138" spans="1:5" s="11" customFormat="1" ht="14.25">
      <c r="A1138" s="52"/>
      <c r="B1138" s="52"/>
      <c r="C1138" s="52"/>
      <c r="D1138" s="52"/>
      <c r="E1138" s="52"/>
    </row>
    <row r="1139" spans="1:5" s="11" customFormat="1" ht="14.25">
      <c r="A1139" s="52"/>
      <c r="B1139" s="52"/>
      <c r="C1139" s="52"/>
      <c r="D1139" s="52"/>
      <c r="E1139" s="52"/>
    </row>
    <row r="1140" spans="1:5" s="11" customFormat="1" ht="14.25">
      <c r="A1140" s="52"/>
      <c r="B1140" s="52"/>
      <c r="C1140" s="52"/>
      <c r="D1140" s="52"/>
      <c r="E1140" s="52"/>
    </row>
    <row r="1141" spans="1:5" s="11" customFormat="1" ht="14.25">
      <c r="A1141" s="164" t="s">
        <v>297</v>
      </c>
      <c r="B1141" s="14"/>
      <c r="C1141" s="48"/>
      <c r="D1141" s="13"/>
      <c r="E1141" s="13"/>
    </row>
    <row r="1142" spans="1:5" s="11" customFormat="1" ht="14.25">
      <c r="A1142" s="66"/>
      <c r="B1142" s="131"/>
      <c r="C1142" s="24"/>
      <c r="D1142" s="27"/>
      <c r="E1142" s="27"/>
    </row>
    <row r="1143" spans="1:5" s="11" customFormat="1" ht="87.75">
      <c r="A1143" s="66" t="s">
        <v>403</v>
      </c>
      <c r="B1143" s="136" t="s">
        <v>258</v>
      </c>
      <c r="C1143" s="218">
        <v>13</v>
      </c>
      <c r="D1143" s="158"/>
      <c r="E1143" s="214"/>
    </row>
    <row r="1144" spans="1:5" s="11" customFormat="1" ht="14.25">
      <c r="A1144" s="66"/>
      <c r="B1144" s="131"/>
      <c r="C1144" s="229"/>
      <c r="D1144" s="27"/>
      <c r="E1144" s="214"/>
    </row>
    <row r="1145" spans="1:5" s="11" customFormat="1" ht="42.75">
      <c r="A1145" s="66" t="s">
        <v>404</v>
      </c>
      <c r="B1145" s="136" t="s">
        <v>258</v>
      </c>
      <c r="C1145" s="218">
        <v>10</v>
      </c>
      <c r="D1145" s="158"/>
      <c r="E1145" s="214"/>
    </row>
    <row r="1146" spans="1:5" s="11" customFormat="1" ht="14.25">
      <c r="A1146" s="66"/>
      <c r="B1146" s="131"/>
      <c r="C1146" s="229"/>
      <c r="D1146" s="27"/>
      <c r="E1146" s="214"/>
    </row>
    <row r="1147" spans="1:5" s="11" customFormat="1" ht="28.5">
      <c r="A1147" s="66" t="s">
        <v>298</v>
      </c>
      <c r="B1147" s="136" t="s">
        <v>258</v>
      </c>
      <c r="C1147" s="218">
        <v>12</v>
      </c>
      <c r="D1147" s="158"/>
      <c r="E1147" s="214"/>
    </row>
    <row r="1148" spans="1:5" s="11" customFormat="1" ht="14.25">
      <c r="A1148" s="66"/>
      <c r="B1148" s="131"/>
      <c r="C1148" s="229"/>
      <c r="D1148" s="27"/>
      <c r="E1148" s="214"/>
    </row>
    <row r="1149" spans="1:5" s="11" customFormat="1" ht="42.75">
      <c r="A1149" s="66" t="s">
        <v>299</v>
      </c>
      <c r="B1149" s="136" t="s">
        <v>258</v>
      </c>
      <c r="C1149" s="218">
        <v>10</v>
      </c>
      <c r="D1149" s="158"/>
      <c r="E1149" s="214"/>
    </row>
    <row r="1150" spans="1:5" s="11" customFormat="1" ht="14.25">
      <c r="A1150" s="66"/>
      <c r="B1150" s="131"/>
      <c r="C1150" s="24"/>
      <c r="D1150" s="27"/>
      <c r="E1150" s="214"/>
    </row>
    <row r="1151" spans="1:5" s="11" customFormat="1" ht="28.5">
      <c r="A1151" s="66" t="s">
        <v>300</v>
      </c>
      <c r="B1151" s="136" t="s">
        <v>258</v>
      </c>
      <c r="C1151" s="218">
        <v>10</v>
      </c>
      <c r="D1151" s="158"/>
      <c r="E1151" s="214"/>
    </row>
    <row r="1152" spans="1:5" s="11" customFormat="1" ht="14.25">
      <c r="A1152" s="66"/>
      <c r="B1152" s="131"/>
      <c r="C1152" s="24"/>
      <c r="D1152" s="27"/>
      <c r="E1152" s="214"/>
    </row>
    <row r="1153" spans="1:5" s="11" customFormat="1" ht="32.25" customHeight="1">
      <c r="A1153" s="66" t="s">
        <v>405</v>
      </c>
      <c r="B1153" s="136" t="s">
        <v>145</v>
      </c>
      <c r="C1153" s="207">
        <v>1</v>
      </c>
      <c r="D1153" s="158"/>
      <c r="E1153" s="214"/>
    </row>
    <row r="1154" spans="1:5" s="11" customFormat="1" ht="14.25">
      <c r="A1154" s="66"/>
      <c r="B1154" s="131"/>
      <c r="C1154" s="230"/>
      <c r="D1154" s="27"/>
      <c r="E1154" s="214">
        <f>C1154*D1154</f>
        <v>0</v>
      </c>
    </row>
    <row r="1155" spans="1:5" s="11" customFormat="1" ht="14.25">
      <c r="A1155" s="66"/>
      <c r="B1155" s="131"/>
      <c r="C1155" s="230"/>
      <c r="D1155" s="27"/>
      <c r="E1155" s="214">
        <f>C1155*D1155</f>
        <v>0</v>
      </c>
    </row>
    <row r="1156" spans="1:5" s="11" customFormat="1" ht="14.25">
      <c r="A1156" s="66"/>
      <c r="B1156" s="131"/>
      <c r="C1156" s="230"/>
      <c r="D1156" s="27"/>
      <c r="E1156" s="214">
        <f>C1156*D1156</f>
        <v>0</v>
      </c>
    </row>
    <row r="1157" spans="1:5" s="11" customFormat="1" ht="14.25">
      <c r="A1157" s="66"/>
      <c r="B1157" s="131"/>
      <c r="C1157" s="230"/>
      <c r="D1157" s="27"/>
      <c r="E1157" s="214">
        <f>C1157*D1157</f>
        <v>0</v>
      </c>
    </row>
    <row r="1158" spans="1:5" s="11" customFormat="1" ht="14.25">
      <c r="A1158" s="66"/>
      <c r="B1158" s="131"/>
      <c r="C1158" s="24"/>
      <c r="D1158" s="27"/>
      <c r="E1158" s="214">
        <f>C1158*D1158</f>
        <v>0</v>
      </c>
    </row>
    <row r="1159" spans="1:5" s="10" customFormat="1" ht="12.75">
      <c r="A1159" s="9"/>
      <c r="B1159" s="18" t="s">
        <v>3</v>
      </c>
      <c r="C1159" s="19" t="s">
        <v>4</v>
      </c>
      <c r="D1159" s="19" t="s">
        <v>5</v>
      </c>
      <c r="E1159" s="20" t="s">
        <v>6</v>
      </c>
    </row>
    <row r="1160" spans="1:5" s="11" customFormat="1" ht="14.25">
      <c r="A1160" s="66"/>
      <c r="B1160" s="131"/>
      <c r="C1160" s="24"/>
      <c r="D1160" s="27"/>
      <c r="E1160" s="214">
        <f>C1160*D1160</f>
        <v>0</v>
      </c>
    </row>
    <row r="1161" spans="1:5" s="11" customFormat="1" ht="99.75">
      <c r="A1161" s="90" t="s">
        <v>406</v>
      </c>
      <c r="B1161" s="136" t="s">
        <v>145</v>
      </c>
      <c r="C1161" s="207">
        <v>1</v>
      </c>
      <c r="D1161" s="158"/>
      <c r="E1161" s="214"/>
    </row>
    <row r="1162" spans="1:5" s="11" customFormat="1" ht="14.25">
      <c r="A1162" s="66"/>
      <c r="B1162" s="131"/>
      <c r="C1162" s="230"/>
      <c r="D1162" s="27"/>
      <c r="E1162" s="214"/>
    </row>
    <row r="1163" spans="1:5" s="11" customFormat="1" ht="71.25">
      <c r="A1163" s="66" t="s">
        <v>407</v>
      </c>
      <c r="B1163" s="136" t="s">
        <v>145</v>
      </c>
      <c r="C1163" s="207">
        <v>1</v>
      </c>
      <c r="D1163" s="158"/>
      <c r="E1163" s="214"/>
    </row>
    <row r="1164" spans="1:5" s="11" customFormat="1" ht="14.25">
      <c r="A1164" s="66"/>
      <c r="B1164" s="131"/>
      <c r="C1164" s="24"/>
      <c r="D1164" s="27"/>
      <c r="E1164" s="214">
        <f>C1164*D1164</f>
        <v>0</v>
      </c>
    </row>
    <row r="1165" spans="1:5" s="11" customFormat="1" ht="71.25">
      <c r="A1165" s="66" t="s">
        <v>408</v>
      </c>
      <c r="B1165" s="131"/>
      <c r="C1165" s="230"/>
      <c r="D1165" s="27"/>
      <c r="E1165" s="214">
        <f>C1165*D1165</f>
        <v>0</v>
      </c>
    </row>
    <row r="1166" spans="1:5" s="11" customFormat="1" ht="30.75">
      <c r="A1166" s="231" t="s">
        <v>409</v>
      </c>
      <c r="B1166" s="131"/>
      <c r="C1166" s="230"/>
      <c r="D1166" s="27"/>
      <c r="E1166" s="214">
        <f>C1166*D1166</f>
        <v>0</v>
      </c>
    </row>
    <row r="1167" spans="1:5" s="11" customFormat="1" ht="14.25">
      <c r="A1167" s="231" t="s">
        <v>410</v>
      </c>
      <c r="B1167" s="131"/>
      <c r="C1167" s="230"/>
      <c r="D1167" s="27"/>
      <c r="E1167" s="214"/>
    </row>
    <row r="1168" spans="1:5" s="11" customFormat="1" ht="14.25">
      <c r="A1168" s="231" t="s">
        <v>411</v>
      </c>
      <c r="B1168" s="131"/>
      <c r="C1168" s="230"/>
      <c r="D1168" s="27"/>
      <c r="E1168" s="214"/>
    </row>
    <row r="1169" spans="1:5" s="11" customFormat="1" ht="14.25">
      <c r="A1169" s="66"/>
      <c r="B1169" s="136" t="s">
        <v>145</v>
      </c>
      <c r="C1169" s="207">
        <v>1</v>
      </c>
      <c r="D1169" s="158"/>
      <c r="E1169" s="214"/>
    </row>
    <row r="1170" spans="1:5" s="11" customFormat="1" ht="14.25">
      <c r="A1170" s="66"/>
      <c r="B1170" s="131"/>
      <c r="C1170" s="230"/>
      <c r="D1170" s="27"/>
      <c r="E1170" s="214"/>
    </row>
    <row r="1171" spans="1:5" s="11" customFormat="1" ht="42.75">
      <c r="A1171" s="66" t="s">
        <v>412</v>
      </c>
      <c r="B1171" s="136" t="s">
        <v>145</v>
      </c>
      <c r="C1171" s="207">
        <v>1</v>
      </c>
      <c r="D1171" s="158"/>
      <c r="E1171" s="214"/>
    </row>
    <row r="1172" spans="1:5" s="11" customFormat="1" ht="14.25">
      <c r="A1172" s="66"/>
      <c r="B1172" s="131"/>
      <c r="C1172" s="230"/>
      <c r="D1172" s="27"/>
      <c r="E1172" s="214"/>
    </row>
    <row r="1173" spans="1:5" s="11" customFormat="1" ht="28.5">
      <c r="A1173" s="66" t="s">
        <v>413</v>
      </c>
      <c r="B1173" s="136" t="s">
        <v>145</v>
      </c>
      <c r="C1173" s="207">
        <v>1</v>
      </c>
      <c r="D1173" s="158"/>
      <c r="E1173" s="214"/>
    </row>
    <row r="1174" spans="1:5" s="11" customFormat="1" ht="14.25">
      <c r="A1174" s="66"/>
      <c r="B1174" s="131"/>
      <c r="C1174" s="230"/>
      <c r="D1174" s="27"/>
      <c r="E1174" s="214"/>
    </row>
    <row r="1175" spans="1:5" s="11" customFormat="1" ht="28.5">
      <c r="A1175" s="66" t="s">
        <v>414</v>
      </c>
      <c r="B1175" s="136" t="s">
        <v>145</v>
      </c>
      <c r="C1175" s="228">
        <v>2</v>
      </c>
      <c r="D1175" s="163"/>
      <c r="E1175" s="214"/>
    </row>
    <row r="1176" spans="1:5" s="11" customFormat="1" ht="14.25">
      <c r="A1176" s="66"/>
      <c r="B1176" s="14"/>
      <c r="C1176" s="232"/>
      <c r="D1176" s="13"/>
      <c r="E1176" s="214">
        <f>C1176*D1176</f>
        <v>0</v>
      </c>
    </row>
    <row r="1177" spans="1:5" s="11" customFormat="1" ht="45">
      <c r="A1177" s="66" t="s">
        <v>415</v>
      </c>
      <c r="B1177" s="136" t="s">
        <v>145</v>
      </c>
      <c r="C1177" s="228">
        <v>5</v>
      </c>
      <c r="D1177" s="163"/>
      <c r="E1177" s="214"/>
    </row>
    <row r="1178" spans="1:5" s="11" customFormat="1" ht="14.25">
      <c r="A1178" s="66"/>
      <c r="B1178" s="14"/>
      <c r="C1178" s="232"/>
      <c r="D1178" s="13"/>
      <c r="E1178" s="214"/>
    </row>
    <row r="1179" spans="1:5" s="11" customFormat="1" ht="57">
      <c r="A1179" s="66" t="s">
        <v>416</v>
      </c>
      <c r="B1179" s="136" t="s">
        <v>145</v>
      </c>
      <c r="C1179" s="228">
        <v>1</v>
      </c>
      <c r="D1179" s="163"/>
      <c r="E1179" s="214"/>
    </row>
    <row r="1180" spans="1:5" s="11" customFormat="1" ht="14.25">
      <c r="A1180" s="66"/>
      <c r="B1180" s="14"/>
      <c r="C1180" s="232"/>
      <c r="D1180" s="13"/>
      <c r="E1180" s="27"/>
    </row>
    <row r="1181" spans="1:5" s="11" customFormat="1" ht="14.25">
      <c r="A1181" s="166" t="str">
        <f>A1141</f>
        <v>4. ELEKTROMONTAŽNI RADOVI</v>
      </c>
      <c r="B1181" s="167"/>
      <c r="C1181" s="233"/>
      <c r="D1181" s="97" t="s">
        <v>293</v>
      </c>
      <c r="E1181" s="32"/>
    </row>
    <row r="1182" spans="1:5" s="11" customFormat="1" ht="14.25">
      <c r="A1182" s="52"/>
      <c r="B1182" s="52"/>
      <c r="C1182" s="52"/>
      <c r="D1182" s="52"/>
      <c r="E1182" s="52"/>
    </row>
    <row r="1183" spans="1:5" s="11" customFormat="1" ht="14.25">
      <c r="A1183" s="52"/>
      <c r="B1183" s="52"/>
      <c r="C1183" s="52"/>
      <c r="D1183" s="52"/>
      <c r="E1183" s="52"/>
    </row>
    <row r="1184" spans="1:5" s="11" customFormat="1" ht="14.25">
      <c r="A1184" s="52"/>
      <c r="B1184" s="52"/>
      <c r="C1184" s="52"/>
      <c r="D1184" s="52"/>
      <c r="E1184" s="52"/>
    </row>
    <row r="1185" spans="1:5" s="11" customFormat="1" ht="14.25">
      <c r="A1185" s="52"/>
      <c r="B1185" s="52"/>
      <c r="C1185" s="52"/>
      <c r="D1185" s="52"/>
      <c r="E1185" s="52"/>
    </row>
    <row r="1186" spans="1:5" s="10" customFormat="1" ht="12.75">
      <c r="A1186" s="9"/>
      <c r="B1186" s="18" t="s">
        <v>3</v>
      </c>
      <c r="C1186" s="19" t="s">
        <v>4</v>
      </c>
      <c r="D1186" s="19" t="s">
        <v>5</v>
      </c>
      <c r="E1186" s="20" t="s">
        <v>6</v>
      </c>
    </row>
    <row r="1187" spans="1:5" s="11" customFormat="1" ht="14.25">
      <c r="A1187" s="52"/>
      <c r="B1187" s="52"/>
      <c r="C1187" s="52"/>
      <c r="D1187" s="52"/>
      <c r="E1187" s="52"/>
    </row>
    <row r="1188" spans="1:5" s="11" customFormat="1" ht="14.25">
      <c r="A1188" s="164" t="s">
        <v>306</v>
      </c>
      <c r="B1188" s="14"/>
      <c r="C1188" s="14"/>
      <c r="D1188" s="13"/>
      <c r="E1188" s="13"/>
    </row>
    <row r="1189" spans="2:5" s="11" customFormat="1" ht="14.25">
      <c r="B1189" s="131"/>
      <c r="C1189" s="131"/>
      <c r="D1189" s="27"/>
      <c r="E1189" s="27"/>
    </row>
    <row r="1190" spans="1:5" s="11" customFormat="1" ht="42.75">
      <c r="A1190" s="234" t="s">
        <v>417</v>
      </c>
      <c r="B1190" s="14"/>
      <c r="C1190" s="14"/>
      <c r="D1190" s="13"/>
      <c r="E1190" s="13"/>
    </row>
    <row r="1191" spans="1:5" s="11" customFormat="1" ht="28.5">
      <c r="A1191" s="90" t="s">
        <v>418</v>
      </c>
      <c r="B1191" s="160"/>
      <c r="C1191" s="160"/>
      <c r="D1191" s="161"/>
      <c r="E1191" s="161"/>
    </row>
    <row r="1192" spans="1:5" s="11" customFormat="1" ht="14.25">
      <c r="A1192" s="90" t="s">
        <v>301</v>
      </c>
      <c r="B1192" s="204"/>
      <c r="C1192" s="204"/>
      <c r="D1192" s="176"/>
      <c r="E1192" s="161"/>
    </row>
    <row r="1193" spans="1:5" s="11" customFormat="1" ht="14.25">
      <c r="A1193" s="90" t="s">
        <v>302</v>
      </c>
      <c r="B1193" s="160"/>
      <c r="C1193" s="160"/>
      <c r="D1193" s="161"/>
      <c r="E1193" s="161"/>
    </row>
    <row r="1194" spans="1:5" s="11" customFormat="1" ht="14.25">
      <c r="A1194" s="90" t="s">
        <v>303</v>
      </c>
      <c r="B1194" s="204"/>
      <c r="C1194" s="204"/>
      <c r="D1194" s="176"/>
      <c r="E1194" s="161"/>
    </row>
    <row r="1195" spans="1:5" s="11" customFormat="1" ht="14.25">
      <c r="A1195" s="90" t="s">
        <v>304</v>
      </c>
      <c r="B1195" s="160"/>
      <c r="C1195" s="160"/>
      <c r="D1195" s="161"/>
      <c r="E1195" s="161"/>
    </row>
    <row r="1196" spans="1:5" s="11" customFormat="1" ht="14.25">
      <c r="A1196" s="90" t="s">
        <v>305</v>
      </c>
      <c r="B1196" s="160"/>
      <c r="C1196" s="160"/>
      <c r="D1196" s="161"/>
      <c r="E1196" s="161"/>
    </row>
    <row r="1197" spans="1:5" s="11" customFormat="1" ht="14.25">
      <c r="A1197" s="90" t="s">
        <v>419</v>
      </c>
      <c r="B1197" s="160"/>
      <c r="C1197" s="160"/>
      <c r="D1197" s="161"/>
      <c r="E1197" s="161"/>
    </row>
    <row r="1198" spans="1:5" s="11" customFormat="1" ht="28.5">
      <c r="A1198" s="90" t="s">
        <v>420</v>
      </c>
      <c r="B1198" s="160"/>
      <c r="C1198" s="160"/>
      <c r="D1198" s="161"/>
      <c r="E1198" s="161"/>
    </row>
    <row r="1199" spans="1:5" s="11" customFormat="1" ht="14.25">
      <c r="A1199" s="90" t="s">
        <v>421</v>
      </c>
      <c r="B1199" s="160"/>
      <c r="C1199" s="160"/>
      <c r="D1199" s="161"/>
      <c r="E1199" s="161"/>
    </row>
    <row r="1200" spans="1:5" s="11" customFormat="1" ht="28.5">
      <c r="A1200" s="90" t="s">
        <v>422</v>
      </c>
      <c r="B1200" s="160"/>
      <c r="C1200" s="160"/>
      <c r="D1200" s="161"/>
      <c r="E1200" s="161"/>
    </row>
    <row r="1201" spans="1:5" s="11" customFormat="1" ht="42.75">
      <c r="A1201" s="234" t="s">
        <v>423</v>
      </c>
      <c r="B1201" s="235"/>
      <c r="C1201" s="204"/>
      <c r="D1201" s="161"/>
      <c r="E1201" s="161"/>
    </row>
    <row r="1202" spans="1:5" s="11" customFormat="1" ht="14.25">
      <c r="A1202" s="164"/>
      <c r="B1202" s="165" t="s">
        <v>145</v>
      </c>
      <c r="C1202" s="228">
        <v>1</v>
      </c>
      <c r="D1202" s="163"/>
      <c r="E1202" s="214"/>
    </row>
    <row r="1203" spans="1:5" s="11" customFormat="1" ht="14.25">
      <c r="A1203" s="170"/>
      <c r="B1203" s="101"/>
      <c r="C1203" s="236"/>
      <c r="E1203" s="214"/>
    </row>
    <row r="1204" spans="1:5" s="11" customFormat="1" ht="85.5">
      <c r="A1204" s="66" t="s">
        <v>424</v>
      </c>
      <c r="B1204" s="136" t="s">
        <v>145</v>
      </c>
      <c r="C1204" s="207">
        <v>1</v>
      </c>
      <c r="D1204" s="158"/>
      <c r="E1204" s="214"/>
    </row>
    <row r="1205" spans="1:5" s="11" customFormat="1" ht="14.25">
      <c r="A1205" s="66"/>
      <c r="B1205" s="101"/>
      <c r="C1205" s="237"/>
      <c r="E1205" s="214"/>
    </row>
    <row r="1206" spans="1:5" s="11" customFormat="1" ht="71.25">
      <c r="A1206" s="66" t="s">
        <v>425</v>
      </c>
      <c r="B1206" s="136" t="s">
        <v>145</v>
      </c>
      <c r="C1206" s="207">
        <v>1</v>
      </c>
      <c r="D1206" s="158"/>
      <c r="E1206" s="214"/>
    </row>
    <row r="1207" spans="1:5" s="11" customFormat="1" ht="14.25">
      <c r="A1207" s="66"/>
      <c r="B1207" s="131"/>
      <c r="C1207" s="131"/>
      <c r="D1207" s="27"/>
      <c r="E1207" s="214">
        <f>C1207*D1207</f>
        <v>0</v>
      </c>
    </row>
    <row r="1208" spans="1:5" s="11" customFormat="1" ht="85.5">
      <c r="A1208" s="90" t="s">
        <v>426</v>
      </c>
      <c r="B1208" s="136"/>
      <c r="C1208" s="136"/>
      <c r="D1208" s="158"/>
      <c r="E1208" s="214"/>
    </row>
    <row r="1209" spans="1:5" s="11" customFormat="1" ht="14.25">
      <c r="A1209" s="227" t="s">
        <v>427</v>
      </c>
      <c r="B1209" s="14" t="s">
        <v>145</v>
      </c>
      <c r="C1209" s="228">
        <v>16</v>
      </c>
      <c r="D1209" s="163"/>
      <c r="E1209" s="214"/>
    </row>
    <row r="1210" spans="1:5" s="11" customFormat="1" ht="28.5">
      <c r="A1210" s="227" t="s">
        <v>428</v>
      </c>
      <c r="B1210" s="14" t="s">
        <v>145</v>
      </c>
      <c r="C1210" s="228">
        <v>25</v>
      </c>
      <c r="D1210" s="163"/>
      <c r="E1210" s="214"/>
    </row>
    <row r="1211" spans="1:5" s="11" customFormat="1" ht="28.5">
      <c r="A1211" s="227" t="s">
        <v>429</v>
      </c>
      <c r="B1211" s="14" t="s">
        <v>145</v>
      </c>
      <c r="C1211" s="228">
        <v>41</v>
      </c>
      <c r="D1211" s="163"/>
      <c r="E1211" s="214"/>
    </row>
    <row r="1212" spans="1:5" s="11" customFormat="1" ht="14.25">
      <c r="A1212" s="227"/>
      <c r="B1212" s="14"/>
      <c r="C1212" s="232"/>
      <c r="D1212" s="13"/>
      <c r="E1212" s="214">
        <f>C1212*D1212</f>
        <v>0</v>
      </c>
    </row>
    <row r="1213" spans="1:5" s="11" customFormat="1" ht="14.25">
      <c r="A1213" s="66"/>
      <c r="B1213" s="131"/>
      <c r="C1213" s="131"/>
      <c r="D1213" s="27"/>
      <c r="E1213" s="214">
        <f>C1213*D1213</f>
        <v>0</v>
      </c>
    </row>
    <row r="1214" spans="1:5" s="11" customFormat="1" ht="14.25">
      <c r="A1214" s="66"/>
      <c r="B1214" s="131"/>
      <c r="C1214" s="131"/>
      <c r="D1214" s="27"/>
      <c r="E1214" s="214">
        <f>C1214*D1214</f>
        <v>0</v>
      </c>
    </row>
    <row r="1215" spans="1:5" s="10" customFormat="1" ht="12.75">
      <c r="A1215" s="9"/>
      <c r="B1215" s="18" t="s">
        <v>3</v>
      </c>
      <c r="C1215" s="19" t="s">
        <v>4</v>
      </c>
      <c r="D1215" s="19" t="s">
        <v>5</v>
      </c>
      <c r="E1215" s="20" t="s">
        <v>6</v>
      </c>
    </row>
    <row r="1216" spans="1:5" s="11" customFormat="1" ht="14.25">
      <c r="A1216" s="68"/>
      <c r="B1216" s="14"/>
      <c r="C1216" s="14"/>
      <c r="D1216" s="13"/>
      <c r="E1216" s="214">
        <f>C1216*D1216</f>
        <v>0</v>
      </c>
    </row>
    <row r="1217" spans="1:5" s="11" customFormat="1" ht="71.25">
      <c r="A1217" s="90" t="s">
        <v>430</v>
      </c>
      <c r="B1217" s="136" t="s">
        <v>145</v>
      </c>
      <c r="C1217" s="207">
        <v>1</v>
      </c>
      <c r="D1217" s="158"/>
      <c r="E1217" s="214"/>
    </row>
    <row r="1218" spans="1:5" s="11" customFormat="1" ht="14.25">
      <c r="A1218" s="66"/>
      <c r="B1218" s="101"/>
      <c r="C1218" s="101"/>
      <c r="E1218" s="214"/>
    </row>
    <row r="1219" spans="1:5" s="11" customFormat="1" ht="85.5">
      <c r="A1219" s="171" t="s">
        <v>431</v>
      </c>
      <c r="B1219" s="136" t="s">
        <v>145</v>
      </c>
      <c r="C1219" s="222">
        <v>1</v>
      </c>
      <c r="D1219" s="141"/>
      <c r="E1219" s="214"/>
    </row>
    <row r="1220" spans="1:5" s="11" customFormat="1" ht="14.25">
      <c r="A1220" s="154"/>
      <c r="B1220" s="150"/>
      <c r="C1220" s="150"/>
      <c r="D1220" s="145"/>
      <c r="E1220" s="214"/>
    </row>
    <row r="1221" spans="1:5" s="11" customFormat="1" ht="42.75">
      <c r="A1221" s="154" t="s">
        <v>432</v>
      </c>
      <c r="B1221" s="152" t="s">
        <v>145</v>
      </c>
      <c r="C1221" s="222">
        <v>1</v>
      </c>
      <c r="D1221" s="169"/>
      <c r="E1221" s="214"/>
    </row>
    <row r="1222" spans="1:5" s="11" customFormat="1" ht="14.25">
      <c r="A1222" s="66"/>
      <c r="B1222" s="101"/>
      <c r="C1222" s="101"/>
      <c r="E1222" s="214"/>
    </row>
    <row r="1223" spans="1:5" s="11" customFormat="1" ht="14.25">
      <c r="A1223" s="171" t="s">
        <v>433</v>
      </c>
      <c r="B1223" s="136" t="s">
        <v>145</v>
      </c>
      <c r="C1223" s="222">
        <v>1</v>
      </c>
      <c r="D1223" s="141"/>
      <c r="E1223" s="214"/>
    </row>
    <row r="1224" spans="1:5" s="11" customFormat="1" ht="14.25">
      <c r="A1224" s="171"/>
      <c r="B1224" s="131"/>
      <c r="C1224" s="225"/>
      <c r="D1224" s="143"/>
      <c r="E1224" s="214">
        <f>C1224*D1224</f>
        <v>0</v>
      </c>
    </row>
    <row r="1225" spans="1:3" s="11" customFormat="1" ht="14.25">
      <c r="A1225" s="66"/>
      <c r="B1225" s="101"/>
      <c r="C1225" s="101"/>
    </row>
    <row r="1226" spans="1:5" s="11" customFormat="1" ht="14.25">
      <c r="A1226" s="172" t="str">
        <f>A1188</f>
        <v>5. RAZNO</v>
      </c>
      <c r="B1226" s="167"/>
      <c r="C1226" s="167"/>
      <c r="D1226" s="97" t="s">
        <v>293</v>
      </c>
      <c r="E1226" s="32"/>
    </row>
    <row r="1227" spans="1:5" s="11" customFormat="1" ht="14.25">
      <c r="A1227" s="173"/>
      <c r="B1227" s="174"/>
      <c r="C1227" s="174"/>
      <c r="D1227" s="162"/>
      <c r="E1227" s="168"/>
    </row>
    <row r="1228" spans="1:5" s="11" customFormat="1" ht="14.25">
      <c r="A1228" s="173"/>
      <c r="B1228" s="174"/>
      <c r="C1228" s="174"/>
      <c r="D1228" s="162"/>
      <c r="E1228" s="168"/>
    </row>
    <row r="1229" spans="1:5" s="11" customFormat="1" ht="14.25">
      <c r="A1229" s="68"/>
      <c r="B1229" s="14"/>
      <c r="C1229" s="14"/>
      <c r="D1229" s="13"/>
      <c r="E1229" s="176"/>
    </row>
    <row r="1230" spans="1:5" s="11" customFormat="1" ht="14.25">
      <c r="A1230" s="128" t="s">
        <v>309</v>
      </c>
      <c r="B1230" s="14"/>
      <c r="C1230" s="14"/>
      <c r="D1230" s="13"/>
      <c r="E1230" s="13"/>
    </row>
    <row r="1231" spans="1:5" s="11" customFormat="1" ht="14.25">
      <c r="A1231" s="182"/>
      <c r="B1231" s="14"/>
      <c r="C1231" s="14"/>
      <c r="D1231" s="42"/>
      <c r="E1231" s="42"/>
    </row>
    <row r="1232" spans="1:5" s="11" customFormat="1" ht="14.25">
      <c r="A1232" s="183" t="s">
        <v>307</v>
      </c>
      <c r="B1232" s="150"/>
      <c r="C1232" s="150"/>
      <c r="D1232" s="177"/>
      <c r="E1232" s="178"/>
    </row>
    <row r="1233" spans="1:5" s="11" customFormat="1" ht="14.25">
      <c r="A1233" s="184"/>
      <c r="B1233" s="185"/>
      <c r="C1233" s="185"/>
      <c r="D1233" s="179"/>
      <c r="E1233" s="179"/>
    </row>
    <row r="1234" spans="1:5" s="11" customFormat="1" ht="142.5">
      <c r="A1234" s="238" t="s">
        <v>434</v>
      </c>
      <c r="B1234" s="152" t="s">
        <v>145</v>
      </c>
      <c r="C1234" s="152">
        <v>16</v>
      </c>
      <c r="D1234" s="141"/>
      <c r="E1234" s="214"/>
    </row>
    <row r="1235" spans="1:5" s="11" customFormat="1" ht="14.25">
      <c r="A1235" s="224"/>
      <c r="B1235" s="150"/>
      <c r="C1235" s="150"/>
      <c r="D1235" s="145"/>
      <c r="E1235" s="214"/>
    </row>
    <row r="1236" spans="1:5" s="11" customFormat="1" ht="128.25">
      <c r="A1236" s="238" t="s">
        <v>435</v>
      </c>
      <c r="B1236" s="152" t="s">
        <v>145</v>
      </c>
      <c r="C1236" s="152">
        <v>3</v>
      </c>
      <c r="D1236" s="141"/>
      <c r="E1236" s="214"/>
    </row>
    <row r="1237" spans="1:5" s="11" customFormat="1" ht="14.25">
      <c r="A1237" s="238"/>
      <c r="B1237" s="150"/>
      <c r="C1237" s="150"/>
      <c r="D1237" s="143"/>
      <c r="E1237" s="214">
        <f>C1237*D1237</f>
        <v>0</v>
      </c>
    </row>
    <row r="1238" spans="1:5" s="11" customFormat="1" ht="14.25">
      <c r="A1238" s="238"/>
      <c r="B1238" s="150"/>
      <c r="C1238" s="150"/>
      <c r="D1238" s="143"/>
      <c r="E1238" s="214">
        <f>C1238*D1238</f>
        <v>0</v>
      </c>
    </row>
    <row r="1239" spans="1:5" s="10" customFormat="1" ht="12.75">
      <c r="A1239" s="9"/>
      <c r="B1239" s="18" t="s">
        <v>3</v>
      </c>
      <c r="C1239" s="19" t="s">
        <v>4</v>
      </c>
      <c r="D1239" s="19" t="s">
        <v>5</v>
      </c>
      <c r="E1239" s="20" t="s">
        <v>6</v>
      </c>
    </row>
    <row r="1240" spans="1:5" s="11" customFormat="1" ht="14.25">
      <c r="A1240" s="238"/>
      <c r="B1240" s="150"/>
      <c r="C1240" s="150"/>
      <c r="D1240" s="143"/>
      <c r="E1240" s="214">
        <f>C1240*D1240</f>
        <v>0</v>
      </c>
    </row>
    <row r="1241" spans="1:5" s="11" customFormat="1" ht="71.25">
      <c r="A1241" s="238" t="s">
        <v>436</v>
      </c>
      <c r="B1241" s="152" t="s">
        <v>145</v>
      </c>
      <c r="C1241" s="152">
        <v>6</v>
      </c>
      <c r="D1241" s="141"/>
      <c r="E1241" s="214"/>
    </row>
    <row r="1242" spans="1:5" s="11" customFormat="1" ht="14.25">
      <c r="A1242" s="239"/>
      <c r="B1242" s="150"/>
      <c r="C1242" s="150"/>
      <c r="D1242" s="145"/>
      <c r="E1242" s="214"/>
    </row>
    <row r="1243" spans="1:5" s="11" customFormat="1" ht="16.5">
      <c r="A1243" s="240"/>
      <c r="B1243" s="150"/>
      <c r="C1243" s="150"/>
      <c r="D1243" s="145"/>
      <c r="E1243" s="214"/>
    </row>
    <row r="1244" spans="1:5" s="11" customFormat="1" ht="14.25">
      <c r="A1244" s="154"/>
      <c r="B1244" s="150"/>
      <c r="C1244" s="150"/>
      <c r="D1244" s="143"/>
      <c r="E1244" s="214"/>
    </row>
    <row r="1245" spans="1:5" s="11" customFormat="1" ht="14.25">
      <c r="A1245" s="183" t="s">
        <v>308</v>
      </c>
      <c r="B1245" s="186"/>
      <c r="C1245" s="186"/>
      <c r="D1245" s="180"/>
      <c r="E1245" s="214"/>
    </row>
    <row r="1246" spans="1:5" s="11" customFormat="1" ht="14.25">
      <c r="A1246" s="187"/>
      <c r="B1246" s="150"/>
      <c r="C1246" s="150"/>
      <c r="D1246" s="145"/>
      <c r="E1246" s="214"/>
    </row>
    <row r="1247" spans="1:5" s="11" customFormat="1" ht="28.5">
      <c r="A1247" s="132" t="s">
        <v>437</v>
      </c>
      <c r="B1247" s="150"/>
      <c r="C1247" s="131"/>
      <c r="D1247" s="26"/>
      <c r="E1247" s="214"/>
    </row>
    <row r="1248" spans="1:5" s="11" customFormat="1" ht="16.5">
      <c r="A1248" s="217" t="s">
        <v>438</v>
      </c>
      <c r="B1248" s="152" t="s">
        <v>258</v>
      </c>
      <c r="C1248" s="218">
        <v>20</v>
      </c>
      <c r="D1248" s="133"/>
      <c r="E1248" s="214"/>
    </row>
    <row r="1249" spans="1:5" s="11" customFormat="1" ht="14.25">
      <c r="A1249" s="155"/>
      <c r="B1249" s="14"/>
      <c r="C1249" s="14"/>
      <c r="D1249" s="42"/>
      <c r="E1249" s="214">
        <f>C1249*D1249</f>
        <v>0</v>
      </c>
    </row>
    <row r="1250" spans="1:5" s="11" customFormat="1" ht="71.25">
      <c r="A1250" s="132" t="s">
        <v>439</v>
      </c>
      <c r="B1250" s="148" t="s">
        <v>258</v>
      </c>
      <c r="C1250" s="218">
        <v>110</v>
      </c>
      <c r="D1250" s="140"/>
      <c r="E1250" s="214"/>
    </row>
    <row r="1251" spans="1:5" s="11" customFormat="1" ht="14.25">
      <c r="A1251" s="147"/>
      <c r="B1251" s="149"/>
      <c r="C1251" s="149"/>
      <c r="D1251" s="142"/>
      <c r="E1251" s="214"/>
    </row>
    <row r="1252" spans="1:5" s="11" customFormat="1" ht="28.5">
      <c r="A1252" s="132" t="s">
        <v>310</v>
      </c>
      <c r="B1252" s="149"/>
      <c r="C1252" s="131"/>
      <c r="D1252" s="26"/>
      <c r="E1252" s="214"/>
    </row>
    <row r="1253" spans="1:5" s="11" customFormat="1" ht="16.5">
      <c r="A1253" s="217" t="s">
        <v>440</v>
      </c>
      <c r="B1253" s="152" t="s">
        <v>258</v>
      </c>
      <c r="C1253" s="218">
        <v>125</v>
      </c>
      <c r="D1253" s="133"/>
      <c r="E1253" s="214"/>
    </row>
    <row r="1254" spans="1:5" s="11" customFormat="1" ht="14.25">
      <c r="A1254" s="155"/>
      <c r="B1254" s="14"/>
      <c r="C1254" s="14"/>
      <c r="D1254" s="42"/>
      <c r="E1254" s="214"/>
    </row>
    <row r="1255" spans="1:6" s="11" customFormat="1" ht="42.75">
      <c r="A1255" s="154" t="s">
        <v>441</v>
      </c>
      <c r="B1255" s="150"/>
      <c r="C1255" s="150"/>
      <c r="D1255" s="145"/>
      <c r="E1255" s="214"/>
      <c r="F1255" s="15"/>
    </row>
    <row r="1256" spans="1:6" s="11" customFormat="1" ht="14.25">
      <c r="A1256" s="154" t="s">
        <v>442</v>
      </c>
      <c r="B1256" s="152" t="s">
        <v>8</v>
      </c>
      <c r="C1256" s="152">
        <v>3</v>
      </c>
      <c r="D1256" s="134"/>
      <c r="E1256" s="214"/>
      <c r="F1256" s="15"/>
    </row>
    <row r="1257" spans="1:6" s="11" customFormat="1" ht="14.25">
      <c r="A1257" s="154" t="s">
        <v>443</v>
      </c>
      <c r="B1257" s="152" t="s">
        <v>8</v>
      </c>
      <c r="C1257" s="152">
        <v>12</v>
      </c>
      <c r="D1257" s="134"/>
      <c r="E1257" s="214"/>
      <c r="F1257" s="17"/>
    </row>
    <row r="1258" spans="1:6" s="11" customFormat="1" ht="14.25">
      <c r="A1258" s="154" t="s">
        <v>444</v>
      </c>
      <c r="B1258" s="152" t="s">
        <v>8</v>
      </c>
      <c r="C1258" s="152">
        <v>3</v>
      </c>
      <c r="D1258" s="134"/>
      <c r="E1258" s="214"/>
      <c r="F1258" s="17"/>
    </row>
    <row r="1259" spans="1:5" s="11" customFormat="1" ht="15" customHeight="1">
      <c r="A1259" s="154" t="s">
        <v>445</v>
      </c>
      <c r="B1259" s="153" t="s">
        <v>8</v>
      </c>
      <c r="C1259" s="153">
        <v>3</v>
      </c>
      <c r="D1259" s="134"/>
      <c r="E1259" s="214"/>
    </row>
    <row r="1260" spans="1:5" s="11" customFormat="1" ht="14.25">
      <c r="A1260" s="154" t="s">
        <v>446</v>
      </c>
      <c r="B1260" s="153" t="s">
        <v>8</v>
      </c>
      <c r="C1260" s="153">
        <v>3</v>
      </c>
      <c r="D1260" s="134"/>
      <c r="E1260" s="214"/>
    </row>
    <row r="1261" spans="1:5" s="11" customFormat="1" ht="14.25">
      <c r="A1261" s="154" t="s">
        <v>447</v>
      </c>
      <c r="B1261" s="152" t="s">
        <v>8</v>
      </c>
      <c r="C1261" s="152">
        <v>3</v>
      </c>
      <c r="D1261" s="134"/>
      <c r="E1261" s="214"/>
    </row>
    <row r="1262" spans="1:5" s="11" customFormat="1" ht="14.25">
      <c r="A1262" s="154" t="s">
        <v>448</v>
      </c>
      <c r="B1262" s="153" t="s">
        <v>8</v>
      </c>
      <c r="C1262" s="153">
        <v>3</v>
      </c>
      <c r="D1262" s="134"/>
      <c r="E1262" s="214"/>
    </row>
    <row r="1263" spans="1:5" s="11" customFormat="1" ht="14.25">
      <c r="A1263" s="154" t="s">
        <v>449</v>
      </c>
      <c r="B1263" s="153" t="s">
        <v>8</v>
      </c>
      <c r="C1263" s="153">
        <v>3</v>
      </c>
      <c r="D1263" s="134"/>
      <c r="E1263" s="214"/>
    </row>
    <row r="1264" spans="1:6" s="11" customFormat="1" ht="14.25">
      <c r="A1264" s="188"/>
      <c r="B1264" s="150"/>
      <c r="C1264" s="150"/>
      <c r="D1264" s="145"/>
      <c r="E1264" s="181"/>
      <c r="F1264" s="175"/>
    </row>
    <row r="1265" spans="1:6" s="11" customFormat="1" ht="14.25">
      <c r="A1265" s="226" t="str">
        <f>A1230</f>
        <v>6. ELEKTRIČNA INSTALACIJA  RASVJETE  </v>
      </c>
      <c r="B1265" s="70"/>
      <c r="C1265" s="70"/>
      <c r="D1265" s="97" t="s">
        <v>293</v>
      </c>
      <c r="E1265" s="32"/>
      <c r="F1265" s="175"/>
    </row>
    <row r="1266" spans="1:6" s="11" customFormat="1" ht="14.25">
      <c r="A1266" s="244"/>
      <c r="B1266" s="131"/>
      <c r="C1266" s="131"/>
      <c r="D1266" s="15"/>
      <c r="E1266" s="15"/>
      <c r="F1266" s="175"/>
    </row>
    <row r="1267" spans="1:6" s="11" customFormat="1" ht="14.25">
      <c r="A1267" s="244"/>
      <c r="B1267" s="131"/>
      <c r="C1267" s="131"/>
      <c r="D1267" s="15"/>
      <c r="E1267" s="15"/>
      <c r="F1267" s="175"/>
    </row>
    <row r="1268" spans="1:6" s="11" customFormat="1" ht="14.25">
      <c r="A1268" s="244"/>
      <c r="B1268" s="131"/>
      <c r="C1268" s="131"/>
      <c r="D1268" s="15"/>
      <c r="E1268" s="15"/>
      <c r="F1268" s="175"/>
    </row>
    <row r="1269" spans="1:6" s="11" customFormat="1" ht="14.25">
      <c r="A1269" s="244"/>
      <c r="B1269" s="131"/>
      <c r="C1269" s="131"/>
      <c r="D1269" s="15"/>
      <c r="E1269" s="15"/>
      <c r="F1269" s="175"/>
    </row>
    <row r="1270" spans="1:6" s="11" customFormat="1" ht="14.25">
      <c r="A1270" s="244"/>
      <c r="B1270" s="131"/>
      <c r="C1270" s="131"/>
      <c r="D1270" s="15"/>
      <c r="E1270" s="15"/>
      <c r="F1270" s="175"/>
    </row>
    <row r="1271" spans="1:6" s="11" customFormat="1" ht="14.25">
      <c r="A1271" s="244"/>
      <c r="B1271" s="131"/>
      <c r="C1271" s="131"/>
      <c r="D1271" s="15"/>
      <c r="E1271" s="15"/>
      <c r="F1271" s="175"/>
    </row>
    <row r="1272" spans="1:6" s="11" customFormat="1" ht="14.25">
      <c r="A1272" s="244"/>
      <c r="B1272" s="131"/>
      <c r="C1272" s="131"/>
      <c r="D1272" s="15"/>
      <c r="E1272" s="15"/>
      <c r="F1272" s="175"/>
    </row>
    <row r="1273" spans="1:6" s="11" customFormat="1" ht="14.25">
      <c r="A1273" s="244"/>
      <c r="B1273" s="131"/>
      <c r="C1273" s="131"/>
      <c r="D1273" s="15"/>
      <c r="E1273" s="15"/>
      <c r="F1273" s="175"/>
    </row>
    <row r="1274" spans="1:6" s="11" customFormat="1" ht="14.25">
      <c r="A1274" s="244"/>
      <c r="B1274" s="131"/>
      <c r="C1274" s="131"/>
      <c r="D1274" s="15"/>
      <c r="E1274" s="15"/>
      <c r="F1274" s="175"/>
    </row>
    <row r="1275" spans="1:6" s="11" customFormat="1" ht="14.25">
      <c r="A1275" s="244"/>
      <c r="B1275" s="131"/>
      <c r="C1275" s="131"/>
      <c r="D1275" s="15"/>
      <c r="E1275" s="15"/>
      <c r="F1275" s="175"/>
    </row>
    <row r="1276" spans="1:6" s="11" customFormat="1" ht="14.25">
      <c r="A1276" s="244"/>
      <c r="B1276" s="131"/>
      <c r="C1276" s="131"/>
      <c r="D1276" s="15"/>
      <c r="E1276" s="15"/>
      <c r="F1276" s="175"/>
    </row>
    <row r="1277" spans="1:6" ht="15">
      <c r="A1277" s="1"/>
      <c r="B1277" s="1"/>
      <c r="C1277" s="38"/>
      <c r="F1277" s="5"/>
    </row>
    <row r="1278" spans="1:5" s="10" customFormat="1" ht="12.75">
      <c r="A1278" s="9"/>
      <c r="B1278" s="18" t="s">
        <v>3</v>
      </c>
      <c r="C1278" s="19" t="s">
        <v>4</v>
      </c>
      <c r="D1278" s="19" t="s">
        <v>5</v>
      </c>
      <c r="E1278" s="20" t="s">
        <v>6</v>
      </c>
    </row>
    <row r="1279" spans="1:5" s="11" customFormat="1" ht="14.25">
      <c r="A1279" s="155"/>
      <c r="B1279" s="14"/>
      <c r="C1279" s="14"/>
      <c r="D1279" s="42"/>
      <c r="E1279" s="42"/>
    </row>
    <row r="1280" spans="1:6" s="11" customFormat="1" ht="14.25">
      <c r="A1280" s="128" t="s">
        <v>312</v>
      </c>
      <c r="B1280" s="14"/>
      <c r="C1280" s="14"/>
      <c r="D1280" s="13"/>
      <c r="E1280" s="13"/>
      <c r="F1280" s="175"/>
    </row>
    <row r="1281" spans="1:6" s="11" customFormat="1" ht="14.25">
      <c r="A1281" s="154"/>
      <c r="B1281" s="190"/>
      <c r="C1281" s="190"/>
      <c r="D1281" s="177"/>
      <c r="E1281" s="178"/>
      <c r="F1281" s="175"/>
    </row>
    <row r="1282" spans="1:6" s="11" customFormat="1" ht="28.5">
      <c r="A1282" s="154" t="s">
        <v>313</v>
      </c>
      <c r="B1282" s="27"/>
      <c r="C1282" s="131"/>
      <c r="D1282" s="27"/>
      <c r="E1282" s="27"/>
      <c r="F1282" s="175"/>
    </row>
    <row r="1283" spans="1:6" s="11" customFormat="1" ht="14.25">
      <c r="A1283" s="241" t="s">
        <v>450</v>
      </c>
      <c r="B1283" s="191" t="s">
        <v>258</v>
      </c>
      <c r="C1283" s="218">
        <f>70+(25+20+15+6*3)</f>
        <v>148</v>
      </c>
      <c r="D1283" s="140"/>
      <c r="E1283" s="214"/>
      <c r="F1283" s="175"/>
    </row>
    <row r="1284" spans="1:6" s="11" customFormat="1" ht="28.5">
      <c r="A1284" s="241" t="s">
        <v>451</v>
      </c>
      <c r="B1284" s="191" t="s">
        <v>8</v>
      </c>
      <c r="C1284" s="222">
        <v>3</v>
      </c>
      <c r="D1284" s="140"/>
      <c r="E1284" s="214"/>
      <c r="F1284" s="175"/>
    </row>
    <row r="1285" spans="1:6" s="11" customFormat="1" ht="14.25">
      <c r="A1285" s="192"/>
      <c r="B1285" s="193"/>
      <c r="C1285" s="193"/>
      <c r="D1285" s="189"/>
      <c r="E1285" s="214"/>
      <c r="F1285" s="175"/>
    </row>
    <row r="1286" spans="1:6" s="11" customFormat="1" ht="85.5">
      <c r="A1286" s="132" t="s">
        <v>452</v>
      </c>
      <c r="B1286" s="131"/>
      <c r="C1286" s="131"/>
      <c r="D1286" s="26"/>
      <c r="E1286" s="214"/>
      <c r="F1286" s="175"/>
    </row>
    <row r="1287" spans="1:6" s="11" customFormat="1" ht="14.25">
      <c r="A1287" s="212" t="s">
        <v>376</v>
      </c>
      <c r="B1287" s="148" t="s">
        <v>258</v>
      </c>
      <c r="C1287" s="218">
        <f>20+10*6+6*3</f>
        <v>98</v>
      </c>
      <c r="D1287" s="140"/>
      <c r="E1287" s="214"/>
      <c r="F1287" s="175"/>
    </row>
    <row r="1288" spans="1:6" s="11" customFormat="1" ht="14.25">
      <c r="A1288" s="147"/>
      <c r="B1288" s="149"/>
      <c r="C1288" s="149"/>
      <c r="D1288" s="142"/>
      <c r="E1288" s="214"/>
      <c r="F1288" s="175"/>
    </row>
    <row r="1289" spans="1:6" s="11" customFormat="1" ht="85.5">
      <c r="A1289" s="132" t="s">
        <v>453</v>
      </c>
      <c r="B1289" s="148" t="s">
        <v>258</v>
      </c>
      <c r="C1289" s="218">
        <f>40+10*3</f>
        <v>70</v>
      </c>
      <c r="D1289" s="140"/>
      <c r="E1289" s="214"/>
      <c r="F1289" s="175"/>
    </row>
    <row r="1290" spans="1:6" s="11" customFormat="1" ht="14.25">
      <c r="A1290" s="147"/>
      <c r="B1290" s="149"/>
      <c r="C1290" s="149"/>
      <c r="D1290" s="142"/>
      <c r="E1290" s="214">
        <f>C1290*D1290</f>
        <v>0</v>
      </c>
      <c r="F1290" s="175"/>
    </row>
    <row r="1291" spans="1:6" s="11" customFormat="1" ht="42.75">
      <c r="A1291" s="154" t="s">
        <v>454</v>
      </c>
      <c r="B1291" s="150"/>
      <c r="C1291" s="150"/>
      <c r="D1291" s="145"/>
      <c r="E1291" s="214"/>
      <c r="F1291" s="175"/>
    </row>
    <row r="1292" spans="1:6" s="11" customFormat="1" ht="14.25">
      <c r="A1292" s="219" t="s">
        <v>386</v>
      </c>
      <c r="B1292" s="152" t="s">
        <v>8</v>
      </c>
      <c r="C1292" s="222">
        <f>3+(6)</f>
        <v>9</v>
      </c>
      <c r="D1292" s="134"/>
      <c r="E1292" s="214"/>
      <c r="F1292" s="175"/>
    </row>
    <row r="1293" spans="1:6" s="11" customFormat="1" ht="14.25">
      <c r="A1293" s="219" t="s">
        <v>387</v>
      </c>
      <c r="B1293" s="153" t="s">
        <v>8</v>
      </c>
      <c r="C1293" s="223">
        <f>3+(6)</f>
        <v>9</v>
      </c>
      <c r="D1293" s="134"/>
      <c r="E1293" s="214"/>
      <c r="F1293" s="175"/>
    </row>
    <row r="1294" spans="1:6" s="11" customFormat="1" ht="14.25">
      <c r="A1294" s="219" t="s">
        <v>455</v>
      </c>
      <c r="B1294" s="153" t="s">
        <v>8</v>
      </c>
      <c r="C1294" s="223">
        <f>3+(6)</f>
        <v>9</v>
      </c>
      <c r="D1294" s="134"/>
      <c r="E1294" s="214"/>
      <c r="F1294" s="175"/>
    </row>
    <row r="1295" spans="1:6" s="11" customFormat="1" ht="28.5">
      <c r="A1295" s="242" t="s">
        <v>456</v>
      </c>
      <c r="B1295" s="152" t="s">
        <v>8</v>
      </c>
      <c r="C1295" s="243">
        <f>3+(3)</f>
        <v>6</v>
      </c>
      <c r="D1295" s="134"/>
      <c r="E1295" s="214"/>
      <c r="F1295" s="175"/>
    </row>
    <row r="1296" spans="1:6" s="11" customFormat="1" ht="28.5">
      <c r="A1296" s="242" t="s">
        <v>457</v>
      </c>
      <c r="B1296" s="152" t="s">
        <v>8</v>
      </c>
      <c r="C1296" s="243">
        <f>(6)</f>
        <v>6</v>
      </c>
      <c r="D1296" s="134"/>
      <c r="E1296" s="214"/>
      <c r="F1296" s="175"/>
    </row>
    <row r="1297" spans="1:6" s="11" customFormat="1" ht="14.25">
      <c r="A1297" s="154"/>
      <c r="B1297" s="190"/>
      <c r="C1297" s="190"/>
      <c r="D1297" s="145"/>
      <c r="E1297" s="214"/>
      <c r="F1297" s="175"/>
    </row>
    <row r="1298" spans="1:6" s="11" customFormat="1" ht="14.25">
      <c r="A1298" s="154"/>
      <c r="B1298" s="190"/>
      <c r="C1298" s="190"/>
      <c r="D1298" s="177"/>
      <c r="E1298" s="178"/>
      <c r="F1298" s="175"/>
    </row>
    <row r="1299" spans="1:6" s="11" customFormat="1" ht="57">
      <c r="A1299" s="194" t="s">
        <v>311</v>
      </c>
      <c r="B1299" s="190"/>
      <c r="C1299" s="190"/>
      <c r="D1299" s="177"/>
      <c r="E1299" s="178"/>
      <c r="F1299" s="175"/>
    </row>
    <row r="1300" spans="1:6" s="11" customFormat="1" ht="14.25">
      <c r="A1300" s="154"/>
      <c r="B1300" s="190"/>
      <c r="C1300" s="190"/>
      <c r="D1300" s="177"/>
      <c r="E1300" s="178"/>
      <c r="F1300" s="175"/>
    </row>
    <row r="1301" spans="1:6" s="11" customFormat="1" ht="14.25" customHeight="1">
      <c r="A1301" s="226" t="str">
        <f>A1280</f>
        <v>7. INSTALACIJA TELEFONA I RAČUNALNE MREŽE</v>
      </c>
      <c r="B1301" s="70"/>
      <c r="C1301" s="70"/>
      <c r="D1301" s="97" t="s">
        <v>293</v>
      </c>
      <c r="E1301" s="32">
        <f>SUM(E1282:E1300)</f>
        <v>0</v>
      </c>
      <c r="F1301" s="175"/>
    </row>
    <row r="1302" spans="1:6" s="11" customFormat="1" ht="14.25">
      <c r="A1302" s="23"/>
      <c r="B1302" s="23"/>
      <c r="C1302" s="23"/>
      <c r="F1302" s="175"/>
    </row>
    <row r="1303" spans="1:6" ht="15">
      <c r="A1303" s="1"/>
      <c r="B1303" s="1"/>
      <c r="C1303" s="1"/>
      <c r="F1303" s="5"/>
    </row>
    <row r="1304" spans="1:6" ht="15">
      <c r="A1304" s="1"/>
      <c r="B1304" s="1"/>
      <c r="C1304" s="1"/>
      <c r="F1304" s="5"/>
    </row>
    <row r="1305" spans="1:6" ht="15">
      <c r="A1305" s="1"/>
      <c r="B1305" s="1"/>
      <c r="C1305" s="1"/>
      <c r="F1305" s="5"/>
    </row>
    <row r="1306" spans="1:6" ht="15">
      <c r="A1306" s="1"/>
      <c r="B1306" s="1"/>
      <c r="C1306" s="1"/>
      <c r="F1306" s="5"/>
    </row>
    <row r="1307" spans="1:6" ht="15">
      <c r="A1307" s="1"/>
      <c r="B1307" s="1"/>
      <c r="C1307" s="1"/>
      <c r="F1307" s="5"/>
    </row>
    <row r="1308" spans="1:6" ht="15">
      <c r="A1308" s="1"/>
      <c r="B1308" s="1"/>
      <c r="C1308" s="1"/>
      <c r="F1308" s="5"/>
    </row>
    <row r="1309" spans="1:6" ht="15">
      <c r="A1309" s="1"/>
      <c r="B1309" s="1"/>
      <c r="C1309" s="1"/>
      <c r="F1309" s="5"/>
    </row>
    <row r="1310" spans="1:6" ht="15">
      <c r="A1310" s="1"/>
      <c r="B1310" s="1"/>
      <c r="C1310" s="1"/>
      <c r="F1310" s="5"/>
    </row>
    <row r="1311" spans="1:6" ht="15">
      <c r="A1311" s="1"/>
      <c r="B1311" s="1"/>
      <c r="C1311" s="1"/>
      <c r="F1311" s="5"/>
    </row>
    <row r="1312" spans="1:6" ht="15">
      <c r="A1312" s="1"/>
      <c r="B1312" s="1"/>
      <c r="C1312" s="1"/>
      <c r="F1312" s="5"/>
    </row>
    <row r="1313" spans="1:6" ht="15">
      <c r="A1313" s="1"/>
      <c r="B1313" s="1"/>
      <c r="C1313" s="1"/>
      <c r="F1313" s="5"/>
    </row>
    <row r="1314" spans="1:5" s="11" customFormat="1" ht="14.25">
      <c r="A1314" s="255" t="s">
        <v>314</v>
      </c>
      <c r="B1314" s="255"/>
      <c r="C1314" s="255"/>
      <c r="D1314" s="255"/>
      <c r="E1314" s="255"/>
    </row>
    <row r="1315" spans="1:6" ht="15">
      <c r="A1315" s="1"/>
      <c r="B1315" s="1"/>
      <c r="C1315" s="1"/>
      <c r="F1315" s="5"/>
    </row>
    <row r="1316" spans="1:5" s="11" customFormat="1" ht="14.25">
      <c r="A1316" s="128" t="str">
        <f>A1021</f>
        <v>1. ELEKTRIČNI RAZDJELNI ORMARI</v>
      </c>
      <c r="B1316" s="14"/>
      <c r="C1316" s="14"/>
      <c r="D1316" s="13"/>
      <c r="E1316" s="176">
        <f>$E$1052</f>
        <v>0</v>
      </c>
    </row>
    <row r="1317" spans="1:5" s="11" customFormat="1" ht="14.25">
      <c r="A1317" s="128"/>
      <c r="B1317" s="14"/>
      <c r="C1317" s="14"/>
      <c r="D1317" s="13"/>
      <c r="E1317" s="176"/>
    </row>
    <row r="1318" spans="1:5" s="11" customFormat="1" ht="14.25">
      <c r="A1318" s="128" t="str">
        <f>A1056</f>
        <v>2. ELEKTROTEHNIČKA INSTALACIJA SNAGE </v>
      </c>
      <c r="B1318" s="14"/>
      <c r="C1318" s="14"/>
      <c r="D1318" s="13"/>
      <c r="E1318" s="176">
        <f>$E$1090</f>
        <v>0</v>
      </c>
    </row>
    <row r="1319" spans="1:5" s="11" customFormat="1" ht="14.25">
      <c r="A1319" s="128"/>
      <c r="B1319" s="14"/>
      <c r="C1319" s="14"/>
      <c r="D1319" s="13"/>
      <c r="E1319" s="176"/>
    </row>
    <row r="1320" spans="1:5" s="11" customFormat="1" ht="14.25">
      <c r="A1320" s="159" t="str">
        <f>A1107</f>
        <v>3. ZEMLJANI I GRAĐEVINSKI  RADOVI</v>
      </c>
      <c r="B1320" s="160"/>
      <c r="C1320" s="160"/>
      <c r="D1320" s="161"/>
      <c r="E1320" s="176">
        <f>$E$1137</f>
        <v>0</v>
      </c>
    </row>
    <row r="1321" spans="1:5" s="11" customFormat="1" ht="14.25">
      <c r="A1321" s="159"/>
      <c r="B1321" s="160"/>
      <c r="C1321" s="160"/>
      <c r="D1321" s="161"/>
      <c r="E1321" s="161"/>
    </row>
    <row r="1322" spans="1:5" s="11" customFormat="1" ht="14.25">
      <c r="A1322" s="164" t="str">
        <f>A1141</f>
        <v>4. ELEKTROMONTAŽNI RADOVI</v>
      </c>
      <c r="B1322" s="14"/>
      <c r="C1322" s="48"/>
      <c r="D1322" s="13"/>
      <c r="E1322" s="176">
        <f>$E$1181</f>
        <v>0</v>
      </c>
    </row>
    <row r="1323" spans="1:5" s="11" customFormat="1" ht="14.25">
      <c r="A1323" s="164"/>
      <c r="B1323" s="14"/>
      <c r="C1323" s="48"/>
      <c r="D1323" s="13"/>
      <c r="E1323" s="176"/>
    </row>
    <row r="1324" spans="1:5" s="11" customFormat="1" ht="14.25">
      <c r="A1324" s="164" t="str">
        <f>A1188</f>
        <v>5. RAZNO</v>
      </c>
      <c r="B1324" s="14"/>
      <c r="C1324" s="48"/>
      <c r="D1324" s="13"/>
      <c r="E1324" s="176">
        <f>$E$1226</f>
        <v>0</v>
      </c>
    </row>
    <row r="1325" spans="1:5" s="11" customFormat="1" ht="14.25">
      <c r="A1325" s="164"/>
      <c r="B1325" s="14"/>
      <c r="C1325" s="48"/>
      <c r="D1325" s="13"/>
      <c r="E1325" s="176"/>
    </row>
    <row r="1326" spans="1:5" s="11" customFormat="1" ht="14.25">
      <c r="A1326" s="128" t="str">
        <f>A1230</f>
        <v>6. ELEKTRIČNA INSTALACIJA  RASVJETE  </v>
      </c>
      <c r="B1326" s="14"/>
      <c r="C1326" s="14"/>
      <c r="D1326" s="13"/>
      <c r="E1326" s="176">
        <f>$E$1265</f>
        <v>0</v>
      </c>
    </row>
    <row r="1327" spans="1:5" s="11" customFormat="1" ht="14.25">
      <c r="A1327" s="128"/>
      <c r="B1327" s="14"/>
      <c r="C1327" s="14"/>
      <c r="D1327" s="13"/>
      <c r="E1327" s="176"/>
    </row>
    <row r="1328" spans="1:6" s="11" customFormat="1" ht="14.25">
      <c r="A1328" s="128" t="str">
        <f>A1280</f>
        <v>7. INSTALACIJA TELEFONA I RAČUNALNE MREŽE</v>
      </c>
      <c r="B1328" s="14"/>
      <c r="C1328" s="14"/>
      <c r="D1328" s="13"/>
      <c r="E1328" s="176">
        <f>$E$1301</f>
        <v>0</v>
      </c>
      <c r="F1328" s="175"/>
    </row>
    <row r="1329" spans="1:5" ht="15.75" thickBot="1">
      <c r="A1329" s="1"/>
      <c r="E1329" s="3"/>
    </row>
    <row r="1330" spans="1:5" s="11" customFormat="1" ht="15" thickBot="1">
      <c r="A1330" s="122" t="s">
        <v>315</v>
      </c>
      <c r="B1330" s="71"/>
      <c r="C1330" s="71"/>
      <c r="D1330" s="72"/>
      <c r="E1330" s="75">
        <f>SUM(E1315:E1329)</f>
        <v>0</v>
      </c>
    </row>
    <row r="1331" spans="1:6" ht="15" customHeight="1">
      <c r="A1331" s="1"/>
      <c r="B1331" s="1"/>
      <c r="C1331" s="1"/>
      <c r="E1331" s="3"/>
      <c r="F1331" s="5"/>
    </row>
    <row r="1332" spans="1:6" ht="15">
      <c r="A1332" s="1"/>
      <c r="B1332" s="1"/>
      <c r="C1332" s="1"/>
      <c r="F1332" s="5"/>
    </row>
    <row r="1333" ht="15" customHeight="1">
      <c r="A1333" s="1"/>
    </row>
    <row r="1334" spans="1:6" ht="15">
      <c r="A1334" s="1"/>
      <c r="B1334" s="1"/>
      <c r="C1334" s="1"/>
      <c r="F1334" s="5"/>
    </row>
    <row r="1335" spans="1:6" ht="15">
      <c r="A1335" s="1"/>
      <c r="B1335" s="1"/>
      <c r="C1335" s="1"/>
      <c r="F1335" s="5"/>
    </row>
    <row r="1336" spans="1:5" s="11" customFormat="1" ht="14.25">
      <c r="A1336" s="12"/>
      <c r="B1336" s="13"/>
      <c r="C1336" s="14"/>
      <c r="D1336" s="14"/>
      <c r="E1336" s="14"/>
    </row>
    <row r="1337" spans="1:5" s="11" customFormat="1" ht="14.25">
      <c r="A1337" s="12"/>
      <c r="B1337" s="13"/>
      <c r="C1337" s="14"/>
      <c r="D1337" s="14"/>
      <c r="E1337" s="14"/>
    </row>
    <row r="1338" spans="1:5" s="11" customFormat="1" ht="14.25">
      <c r="A1338" s="12"/>
      <c r="B1338" s="13"/>
      <c r="C1338" s="14"/>
      <c r="D1338" s="14"/>
      <c r="E1338" s="14"/>
    </row>
    <row r="1339" spans="1:5" s="11" customFormat="1" ht="14.25">
      <c r="A1339" s="12"/>
      <c r="B1339" s="13"/>
      <c r="C1339" s="14"/>
      <c r="D1339" s="14"/>
      <c r="E1339" s="14"/>
    </row>
    <row r="1340" spans="1:5" s="11" customFormat="1" ht="14.25">
      <c r="A1340" s="12"/>
      <c r="B1340" s="13"/>
      <c r="C1340" s="14"/>
      <c r="D1340" s="14"/>
      <c r="E1340" s="14"/>
    </row>
    <row r="1341" spans="1:5" s="11" customFormat="1" ht="14.25">
      <c r="A1341" s="12"/>
      <c r="B1341" s="13"/>
      <c r="C1341" s="14"/>
      <c r="D1341" s="14"/>
      <c r="E1341" s="14"/>
    </row>
    <row r="1342" spans="1:5" s="11" customFormat="1" ht="14.25">
      <c r="A1342" s="12"/>
      <c r="B1342" s="13"/>
      <c r="C1342" s="14"/>
      <c r="D1342" s="14"/>
      <c r="E1342" s="14"/>
    </row>
    <row r="1343" spans="1:5" s="11" customFormat="1" ht="14.25">
      <c r="A1343" s="12"/>
      <c r="B1343" s="13"/>
      <c r="C1343" s="14"/>
      <c r="D1343" s="14"/>
      <c r="E1343" s="14"/>
    </row>
    <row r="1344" spans="1:5" s="11" customFormat="1" ht="14.25">
      <c r="A1344" s="12"/>
      <c r="B1344" s="13"/>
      <c r="C1344" s="14"/>
      <c r="D1344" s="14"/>
      <c r="E1344" s="14"/>
    </row>
    <row r="1345" spans="1:5" s="11" customFormat="1" ht="14.25">
      <c r="A1345" s="12"/>
      <c r="B1345" s="13"/>
      <c r="C1345" s="14"/>
      <c r="D1345" s="14"/>
      <c r="E1345" s="14"/>
    </row>
    <row r="1346" spans="1:5" s="11" customFormat="1" ht="14.25">
      <c r="A1346" s="12"/>
      <c r="B1346" s="13"/>
      <c r="C1346" s="14"/>
      <c r="D1346" s="14"/>
      <c r="E1346" s="14"/>
    </row>
    <row r="1347" spans="1:5" s="11" customFormat="1" ht="14.25">
      <c r="A1347" s="12"/>
      <c r="B1347" s="13"/>
      <c r="C1347" s="14"/>
      <c r="D1347" s="14"/>
      <c r="E1347" s="14"/>
    </row>
    <row r="1348" spans="1:5" s="11" customFormat="1" ht="14.25">
      <c r="A1348" s="12"/>
      <c r="B1348" s="13"/>
      <c r="C1348" s="14"/>
      <c r="D1348" s="14"/>
      <c r="E1348" s="14"/>
    </row>
    <row r="1349" spans="1:5" s="11" customFormat="1" ht="14.25">
      <c r="A1349" s="12"/>
      <c r="B1349" s="13"/>
      <c r="C1349" s="14"/>
      <c r="D1349" s="14"/>
      <c r="E1349" s="14"/>
    </row>
    <row r="1350" spans="1:5" s="11" customFormat="1" ht="14.25">
      <c r="A1350" s="12"/>
      <c r="B1350" s="13"/>
      <c r="C1350" s="14"/>
      <c r="D1350" s="14"/>
      <c r="E1350" s="14"/>
    </row>
    <row r="1351" spans="1:5" s="11" customFormat="1" ht="14.25">
      <c r="A1351" s="12"/>
      <c r="B1351" s="13"/>
      <c r="C1351" s="14"/>
      <c r="D1351" s="14"/>
      <c r="E1351" s="14"/>
    </row>
    <row r="1352" spans="1:5" s="11" customFormat="1" ht="14.25">
      <c r="A1352" s="12"/>
      <c r="B1352" s="13"/>
      <c r="C1352" s="14"/>
      <c r="D1352" s="14"/>
      <c r="E1352" s="14"/>
    </row>
    <row r="1353" spans="1:5" s="11" customFormat="1" ht="14.25">
      <c r="A1353" s="12"/>
      <c r="B1353" s="13"/>
      <c r="C1353" s="14"/>
      <c r="D1353" s="14"/>
      <c r="E1353" s="14"/>
    </row>
    <row r="1354" spans="1:5" s="11" customFormat="1" ht="14.25">
      <c r="A1354" s="12"/>
      <c r="B1354" s="13"/>
      <c r="C1354" s="14"/>
      <c r="D1354" s="14"/>
      <c r="E1354" s="14"/>
    </row>
    <row r="1355" spans="1:5" s="11" customFormat="1" ht="14.25">
      <c r="A1355" s="12"/>
      <c r="B1355" s="13"/>
      <c r="C1355" s="14"/>
      <c r="D1355" s="14"/>
      <c r="E1355" s="14"/>
    </row>
    <row r="1356" spans="1:5" s="11" customFormat="1" ht="14.25">
      <c r="A1356" s="12"/>
      <c r="B1356" s="13"/>
      <c r="C1356" s="14"/>
      <c r="D1356" s="14"/>
      <c r="E1356" s="14"/>
    </row>
    <row r="1357" spans="1:5" s="11" customFormat="1" ht="14.25">
      <c r="A1357" s="12"/>
      <c r="B1357" s="13"/>
      <c r="C1357" s="14"/>
      <c r="D1357" s="14"/>
      <c r="E1357" s="14"/>
    </row>
    <row r="1358" spans="1:5" s="11" customFormat="1" ht="14.25">
      <c r="A1358" s="12"/>
      <c r="B1358" s="13"/>
      <c r="C1358" s="14"/>
      <c r="D1358" s="14"/>
      <c r="E1358" s="14"/>
    </row>
    <row r="1359" spans="1:5" s="11" customFormat="1" ht="14.25">
      <c r="A1359" s="12"/>
      <c r="B1359" s="13"/>
      <c r="C1359" s="14"/>
      <c r="D1359" s="14"/>
      <c r="E1359" s="14"/>
    </row>
    <row r="1360" spans="1:5" s="11" customFormat="1" ht="14.25">
      <c r="A1360" s="12"/>
      <c r="B1360" s="13"/>
      <c r="C1360" s="14"/>
      <c r="D1360" s="14"/>
      <c r="E1360" s="14"/>
    </row>
    <row r="1361" spans="1:5" s="11" customFormat="1" ht="14.25">
      <c r="A1361" s="12"/>
      <c r="B1361" s="13"/>
      <c r="C1361" s="14"/>
      <c r="D1361" s="14"/>
      <c r="E1361" s="14"/>
    </row>
    <row r="1362" spans="1:5" s="11" customFormat="1" ht="14.25">
      <c r="A1362" s="12"/>
      <c r="B1362" s="13"/>
      <c r="C1362" s="14"/>
      <c r="D1362" s="14"/>
      <c r="E1362" s="14"/>
    </row>
    <row r="1363" spans="1:5" s="11" customFormat="1" ht="14.25">
      <c r="A1363" s="12"/>
      <c r="B1363" s="13"/>
      <c r="C1363" s="14"/>
      <c r="D1363" s="14"/>
      <c r="E1363" s="14"/>
    </row>
    <row r="1364" spans="1:5" s="11" customFormat="1" ht="14.25">
      <c r="A1364" s="12"/>
      <c r="B1364" s="13"/>
      <c r="C1364" s="14"/>
      <c r="D1364" s="14"/>
      <c r="E1364" s="14"/>
    </row>
    <row r="1365" spans="1:5" s="11" customFormat="1" ht="14.25">
      <c r="A1365" s="12"/>
      <c r="B1365" s="13"/>
      <c r="C1365" s="14"/>
      <c r="D1365" s="14"/>
      <c r="E1365" s="14"/>
    </row>
    <row r="1366" spans="1:6" ht="15">
      <c r="A1366" s="1"/>
      <c r="F1366" s="5"/>
    </row>
    <row r="1367" spans="1:6" ht="15">
      <c r="A1367" s="1"/>
      <c r="F1367" s="5"/>
    </row>
    <row r="1368" spans="1:6" ht="15">
      <c r="A1368" s="1"/>
      <c r="F1368" s="5"/>
    </row>
    <row r="1369" ht="15">
      <c r="F1369" s="5"/>
    </row>
    <row r="1370" ht="15">
      <c r="F1370" s="5"/>
    </row>
    <row r="1371" ht="15">
      <c r="F1371" s="5"/>
    </row>
    <row r="1372" spans="1:6" s="11" customFormat="1" ht="14.25">
      <c r="A1372" s="252" t="s">
        <v>18</v>
      </c>
      <c r="B1372" s="252"/>
      <c r="C1372" s="252"/>
      <c r="D1372" s="252"/>
      <c r="E1372" s="252"/>
      <c r="F1372" s="175"/>
    </row>
    <row r="1373" s="11" customFormat="1" ht="14.25">
      <c r="F1373" s="175"/>
    </row>
    <row r="1374" spans="1:5" s="11" customFormat="1" ht="14.25">
      <c r="A1374" s="195" t="s">
        <v>22</v>
      </c>
      <c r="B1374" s="195"/>
      <c r="C1374" s="195"/>
      <c r="D1374" s="195"/>
      <c r="E1374" s="195">
        <f>$E$706</f>
        <v>0</v>
      </c>
    </row>
    <row r="1375" spans="1:5" s="11" customFormat="1" ht="14.25">
      <c r="A1375" s="195"/>
      <c r="B1375" s="195"/>
      <c r="C1375" s="195"/>
      <c r="D1375" s="195"/>
      <c r="E1375" s="195"/>
    </row>
    <row r="1376" spans="1:5" s="11" customFormat="1" ht="14.25">
      <c r="A1376" s="195" t="s">
        <v>249</v>
      </c>
      <c r="B1376" s="195"/>
      <c r="C1376" s="195"/>
      <c r="D1376" s="195"/>
      <c r="E1376" s="195">
        <f>$E$839</f>
        <v>0</v>
      </c>
    </row>
    <row r="1377" spans="1:5" s="11" customFormat="1" ht="14.25">
      <c r="A1377" s="195"/>
      <c r="B1377" s="195"/>
      <c r="C1377" s="195"/>
      <c r="D1377" s="195"/>
      <c r="E1377" s="195"/>
    </row>
    <row r="1378" spans="1:5" s="11" customFormat="1" ht="14.25">
      <c r="A1378" s="195" t="s">
        <v>254</v>
      </c>
      <c r="B1378" s="195"/>
      <c r="C1378" s="195"/>
      <c r="D1378" s="195"/>
      <c r="E1378" s="195">
        <f>$E$1006</f>
        <v>0</v>
      </c>
    </row>
    <row r="1379" spans="1:5" s="11" customFormat="1" ht="14.25">
      <c r="A1379" s="195"/>
      <c r="B1379" s="195"/>
      <c r="C1379" s="195"/>
      <c r="D1379" s="195"/>
      <c r="E1379" s="195"/>
    </row>
    <row r="1380" spans="1:5" s="11" customFormat="1" ht="14.25">
      <c r="A1380" s="195" t="s">
        <v>289</v>
      </c>
      <c r="B1380" s="195"/>
      <c r="C1380" s="195"/>
      <c r="D1380" s="195"/>
      <c r="E1380" s="195">
        <f>$E$1330</f>
        <v>0</v>
      </c>
    </row>
    <row r="1381" s="11" customFormat="1" ht="15" thickBot="1">
      <c r="F1381" s="175"/>
    </row>
    <row r="1382" spans="1:6" s="11" customFormat="1" ht="14.25">
      <c r="A1382" s="196" t="s">
        <v>1</v>
      </c>
      <c r="B1382" s="197"/>
      <c r="C1382" s="197"/>
      <c r="D1382" s="197"/>
      <c r="E1382" s="198">
        <f>SUM(E1374:E1381)</f>
        <v>0</v>
      </c>
      <c r="F1382" s="175"/>
    </row>
    <row r="1383" spans="1:6" s="11" customFormat="1" ht="14.25">
      <c r="A1383" s="199" t="s">
        <v>316</v>
      </c>
      <c r="B1383" s="97"/>
      <c r="C1383" s="97"/>
      <c r="D1383" s="97"/>
      <c r="E1383" s="200">
        <f>E1382*0.25</f>
        <v>0</v>
      </c>
      <c r="F1383" s="175"/>
    </row>
    <row r="1384" spans="1:6" s="11" customFormat="1" ht="15" thickBot="1">
      <c r="A1384" s="201" t="s">
        <v>2</v>
      </c>
      <c r="B1384" s="202"/>
      <c r="C1384" s="202"/>
      <c r="D1384" s="202"/>
      <c r="E1384" s="203">
        <f>SUM(E1382:E1383)</f>
        <v>0</v>
      </c>
      <c r="F1384" s="175"/>
    </row>
    <row r="1385" ht="15">
      <c r="F1385" s="5"/>
    </row>
    <row r="1386" ht="15">
      <c r="F1386" s="5"/>
    </row>
    <row r="1387" ht="15">
      <c r="F1387" s="5"/>
    </row>
    <row r="1388" ht="15">
      <c r="F1388" s="5"/>
    </row>
    <row r="1389" ht="15">
      <c r="F1389" s="5"/>
    </row>
    <row r="1390" ht="15">
      <c r="F1390" s="5"/>
    </row>
    <row r="1391" ht="15">
      <c r="F1391" s="5"/>
    </row>
    <row r="1392" ht="15">
      <c r="F1392" s="5"/>
    </row>
    <row r="1393" ht="15">
      <c r="F1393" s="5"/>
    </row>
    <row r="1394" ht="15">
      <c r="F1394" s="5"/>
    </row>
    <row r="1395" ht="15">
      <c r="F1395" s="5"/>
    </row>
    <row r="1396" ht="15">
      <c r="F1396" s="5"/>
    </row>
    <row r="1397" ht="15">
      <c r="F1397" s="5"/>
    </row>
    <row r="1398" ht="15">
      <c r="F1398" s="5"/>
    </row>
    <row r="1399" ht="15">
      <c r="F1399" s="5"/>
    </row>
    <row r="1400" ht="15">
      <c r="F1400" s="5"/>
    </row>
    <row r="1401" ht="15">
      <c r="F1401" s="5"/>
    </row>
    <row r="1402" ht="15">
      <c r="F1402" s="5"/>
    </row>
    <row r="1403" ht="15">
      <c r="F1403" s="5"/>
    </row>
    <row r="1404" ht="15">
      <c r="F1404" s="5"/>
    </row>
    <row r="1405" ht="15">
      <c r="F1405" s="5"/>
    </row>
    <row r="1406" ht="15">
      <c r="F1406" s="5"/>
    </row>
    <row r="1407" ht="15">
      <c r="F1407" s="5"/>
    </row>
    <row r="1408" ht="15">
      <c r="F1408" s="5"/>
    </row>
    <row r="1409" ht="15">
      <c r="F1409" s="5"/>
    </row>
    <row r="1410" ht="15">
      <c r="F1410" s="5"/>
    </row>
    <row r="1411" ht="15">
      <c r="F1411" s="5"/>
    </row>
    <row r="1412" ht="15">
      <c r="F1412" s="5"/>
    </row>
    <row r="1413" ht="15">
      <c r="F1413" s="5"/>
    </row>
    <row r="1414" ht="15">
      <c r="F1414" s="5"/>
    </row>
    <row r="1415" ht="15">
      <c r="F1415" s="5"/>
    </row>
    <row r="1416" ht="15">
      <c r="F1416" s="5"/>
    </row>
    <row r="1417" ht="15">
      <c r="F1417" s="5"/>
    </row>
    <row r="1418" ht="15">
      <c r="F1418" s="5"/>
    </row>
    <row r="1419" ht="15">
      <c r="F1419" s="5"/>
    </row>
    <row r="1420" ht="15">
      <c r="F1420" s="5"/>
    </row>
    <row r="1421" ht="15">
      <c r="F1421" s="5"/>
    </row>
    <row r="1422" ht="15">
      <c r="F1422" s="5"/>
    </row>
    <row r="1423" ht="15">
      <c r="F1423" s="5"/>
    </row>
    <row r="1424" ht="15">
      <c r="F1424" s="5"/>
    </row>
    <row r="1425" ht="15">
      <c r="F1425" s="5"/>
    </row>
    <row r="1426" ht="15">
      <c r="F1426" s="5"/>
    </row>
    <row r="1427" ht="15">
      <c r="F1427" s="5"/>
    </row>
    <row r="1428" ht="15">
      <c r="F1428" s="5"/>
    </row>
    <row r="1429" ht="15">
      <c r="F1429" s="5"/>
    </row>
    <row r="1430" ht="15">
      <c r="F1430" s="5"/>
    </row>
    <row r="1431" ht="15">
      <c r="F1431" s="5"/>
    </row>
    <row r="1432" ht="15">
      <c r="F1432" s="5"/>
    </row>
    <row r="1433" ht="15">
      <c r="F1433" s="5"/>
    </row>
    <row r="1434" ht="15">
      <c r="F1434" s="5"/>
    </row>
    <row r="1435" ht="15">
      <c r="F1435" s="5"/>
    </row>
    <row r="1436" ht="15">
      <c r="F1436" s="5"/>
    </row>
    <row r="1437" ht="15">
      <c r="F1437" s="5"/>
    </row>
    <row r="1438" ht="15">
      <c r="F1438" s="5"/>
    </row>
    <row r="1439" ht="15">
      <c r="F1439" s="5"/>
    </row>
    <row r="1440" ht="15">
      <c r="F1440" s="5"/>
    </row>
    <row r="1441" ht="15">
      <c r="F1441" s="5"/>
    </row>
    <row r="1442" ht="15">
      <c r="F1442" s="5"/>
    </row>
    <row r="1443" ht="15">
      <c r="F1443" s="5"/>
    </row>
    <row r="1444" ht="15">
      <c r="F1444" s="5"/>
    </row>
    <row r="1445" ht="15">
      <c r="F1445" s="5"/>
    </row>
    <row r="1446" ht="15">
      <c r="F1446" s="5"/>
    </row>
    <row r="1447" ht="15">
      <c r="F1447" s="5"/>
    </row>
    <row r="1448" ht="15">
      <c r="F1448" s="5"/>
    </row>
    <row r="1449" ht="15">
      <c r="F1449" s="5"/>
    </row>
    <row r="1450" ht="15">
      <c r="F1450" s="5"/>
    </row>
    <row r="1451" ht="15">
      <c r="F1451" s="5"/>
    </row>
    <row r="1452" ht="15">
      <c r="F1452" s="5"/>
    </row>
    <row r="1453" ht="15">
      <c r="F1453" s="5"/>
    </row>
    <row r="1454" ht="15">
      <c r="F1454" s="5"/>
    </row>
    <row r="1455" ht="15">
      <c r="F1455" s="5"/>
    </row>
    <row r="1456" ht="15">
      <c r="F1456" s="5"/>
    </row>
    <row r="1457" ht="15">
      <c r="F1457" s="5"/>
    </row>
    <row r="1458" ht="15">
      <c r="F1458" s="5"/>
    </row>
    <row r="1459" ht="15">
      <c r="F1459" s="5"/>
    </row>
    <row r="1460" ht="15">
      <c r="F1460" s="5"/>
    </row>
    <row r="1461" ht="15">
      <c r="F1461" s="5"/>
    </row>
    <row r="1462" ht="15">
      <c r="F1462" s="5"/>
    </row>
    <row r="1463" ht="15">
      <c r="F1463" s="5"/>
    </row>
    <row r="1464" ht="15">
      <c r="F1464" s="5"/>
    </row>
    <row r="1465" ht="15">
      <c r="F1465" s="5"/>
    </row>
    <row r="1466" ht="15">
      <c r="F1466" s="5"/>
    </row>
    <row r="1467" ht="15">
      <c r="F1467" s="5"/>
    </row>
    <row r="1468" ht="15">
      <c r="F1468" s="5"/>
    </row>
    <row r="1469" ht="15">
      <c r="F1469" s="5"/>
    </row>
    <row r="1470" ht="15">
      <c r="F1470" s="5"/>
    </row>
    <row r="1471" ht="15">
      <c r="F1471" s="5"/>
    </row>
    <row r="1472" ht="15">
      <c r="F1472" s="5"/>
    </row>
    <row r="1473" ht="15">
      <c r="F1473" s="5"/>
    </row>
    <row r="1474" ht="15">
      <c r="F1474" s="5"/>
    </row>
    <row r="1475" ht="15">
      <c r="F1475" s="5"/>
    </row>
    <row r="1476" ht="15">
      <c r="F1476" s="5"/>
    </row>
    <row r="1477" ht="15">
      <c r="F1477" s="5"/>
    </row>
    <row r="1478" ht="15">
      <c r="F1478" s="5"/>
    </row>
    <row r="1479" ht="15">
      <c r="F1479" s="5"/>
    </row>
    <row r="1480" ht="15">
      <c r="F1480" s="5"/>
    </row>
    <row r="1481" ht="15">
      <c r="F1481" s="5"/>
    </row>
    <row r="1482" ht="15">
      <c r="F1482" s="5"/>
    </row>
    <row r="1483" ht="15">
      <c r="F1483" s="5"/>
    </row>
    <row r="1484" ht="15">
      <c r="F1484" s="5"/>
    </row>
    <row r="1485" ht="15">
      <c r="F1485" s="5"/>
    </row>
    <row r="1486" ht="15">
      <c r="F1486" s="5"/>
    </row>
    <row r="1487" ht="15">
      <c r="F1487" s="5"/>
    </row>
    <row r="1488" ht="15">
      <c r="F1488" s="5"/>
    </row>
    <row r="1489" ht="15">
      <c r="F1489" s="5"/>
    </row>
    <row r="1490" ht="15">
      <c r="F1490" s="5"/>
    </row>
    <row r="1491" ht="15">
      <c r="F1491" s="5"/>
    </row>
    <row r="1492" ht="15">
      <c r="F1492" s="5"/>
    </row>
    <row r="1493" ht="15">
      <c r="F1493" s="5"/>
    </row>
    <row r="1494" ht="15">
      <c r="F1494" s="5"/>
    </row>
    <row r="1495" ht="15">
      <c r="F1495" s="5"/>
    </row>
    <row r="1496" ht="15">
      <c r="F1496" s="5"/>
    </row>
    <row r="1497" ht="15">
      <c r="F1497" s="5"/>
    </row>
    <row r="1498" ht="15">
      <c r="F1498" s="5"/>
    </row>
    <row r="1499" ht="15">
      <c r="F1499" s="5"/>
    </row>
    <row r="1500" ht="15">
      <c r="F1500" s="5"/>
    </row>
    <row r="1501" ht="15">
      <c r="F1501" s="5"/>
    </row>
    <row r="1502" ht="15">
      <c r="F1502" s="5"/>
    </row>
    <row r="1503" ht="15">
      <c r="F1503" s="5"/>
    </row>
    <row r="1504" ht="15">
      <c r="F1504" s="5"/>
    </row>
    <row r="1505" ht="15">
      <c r="F1505" s="5"/>
    </row>
    <row r="1506" ht="15">
      <c r="F1506" s="5"/>
    </row>
    <row r="1507" ht="15">
      <c r="F1507" s="5"/>
    </row>
    <row r="1508" ht="15">
      <c r="F1508" s="5"/>
    </row>
    <row r="1509" ht="15">
      <c r="F1509" s="5"/>
    </row>
    <row r="1510" ht="15">
      <c r="F1510" s="5"/>
    </row>
    <row r="1511" ht="15">
      <c r="F1511" s="5"/>
    </row>
    <row r="1512" ht="15">
      <c r="F1512" s="5"/>
    </row>
    <row r="1513" ht="15">
      <c r="F1513" s="5"/>
    </row>
    <row r="1514" ht="15">
      <c r="F1514" s="5"/>
    </row>
    <row r="1515" ht="15">
      <c r="F1515" s="5"/>
    </row>
    <row r="1516" ht="15">
      <c r="F1516" s="5"/>
    </row>
    <row r="1517" ht="15">
      <c r="F1517" s="5"/>
    </row>
    <row r="1518" ht="15">
      <c r="F1518" s="5"/>
    </row>
    <row r="1519" ht="15">
      <c r="F1519" s="5"/>
    </row>
    <row r="1520" ht="15">
      <c r="F1520" s="5"/>
    </row>
    <row r="1521" ht="15">
      <c r="F1521" s="5"/>
    </row>
    <row r="1522" ht="15">
      <c r="F1522" s="5"/>
    </row>
    <row r="1523" ht="15">
      <c r="F1523" s="5"/>
    </row>
    <row r="1524" ht="15">
      <c r="F1524" s="5"/>
    </row>
    <row r="1525" ht="15">
      <c r="F1525" s="5"/>
    </row>
    <row r="1526" ht="15">
      <c r="F1526" s="5"/>
    </row>
    <row r="1527" ht="15">
      <c r="F1527" s="5"/>
    </row>
    <row r="1528" ht="15">
      <c r="F1528" s="5"/>
    </row>
    <row r="1529" ht="15">
      <c r="F1529" s="5"/>
    </row>
    <row r="1530" ht="15">
      <c r="F1530" s="5"/>
    </row>
    <row r="1531" ht="15">
      <c r="F1531" s="5"/>
    </row>
    <row r="1532" ht="15">
      <c r="F1532" s="5"/>
    </row>
    <row r="1533" ht="15">
      <c r="F1533" s="5"/>
    </row>
    <row r="1534" ht="15">
      <c r="F1534" s="5"/>
    </row>
    <row r="1535" ht="15">
      <c r="F1535" s="5"/>
    </row>
    <row r="1536" ht="15">
      <c r="F1536" s="5"/>
    </row>
    <row r="1537" ht="15">
      <c r="F1537" s="5"/>
    </row>
    <row r="1538" ht="15">
      <c r="F1538" s="5"/>
    </row>
    <row r="1539" ht="15">
      <c r="F1539" s="5"/>
    </row>
    <row r="1540" ht="15">
      <c r="F1540" s="5"/>
    </row>
    <row r="1541" ht="15">
      <c r="F1541" s="5"/>
    </row>
    <row r="1542" ht="15">
      <c r="F1542" s="5"/>
    </row>
    <row r="1543" ht="15">
      <c r="F1543" s="5"/>
    </row>
    <row r="1544" ht="15">
      <c r="F1544" s="5"/>
    </row>
    <row r="1545" ht="15">
      <c r="F1545" s="5"/>
    </row>
    <row r="1546" ht="15">
      <c r="F1546" s="5"/>
    </row>
    <row r="1547" ht="15">
      <c r="F1547" s="5"/>
    </row>
    <row r="1548" ht="15">
      <c r="F1548" s="5"/>
    </row>
    <row r="1549" ht="15">
      <c r="F1549" s="5"/>
    </row>
    <row r="1550" ht="15">
      <c r="F1550" s="5"/>
    </row>
    <row r="1551" ht="15">
      <c r="F1551" s="5"/>
    </row>
    <row r="1552" ht="15">
      <c r="F1552" s="5"/>
    </row>
    <row r="1553" ht="15">
      <c r="F1553" s="5"/>
    </row>
    <row r="1554" ht="15">
      <c r="F1554" s="5"/>
    </row>
    <row r="1555" ht="15">
      <c r="F1555" s="5"/>
    </row>
    <row r="1556" ht="15">
      <c r="F1556" s="5"/>
    </row>
    <row r="1557" ht="15">
      <c r="F1557" s="5"/>
    </row>
    <row r="1558" ht="15">
      <c r="F1558" s="5"/>
    </row>
    <row r="1559" ht="15">
      <c r="F1559" s="5"/>
    </row>
    <row r="1560" ht="15">
      <c r="F1560" s="5"/>
    </row>
    <row r="1561" ht="15">
      <c r="F1561" s="5"/>
    </row>
    <row r="1562" ht="15">
      <c r="F1562" s="5"/>
    </row>
    <row r="1563" ht="15">
      <c r="F1563" s="5"/>
    </row>
    <row r="1564" ht="15">
      <c r="F1564" s="5"/>
    </row>
    <row r="1565" ht="15">
      <c r="F1565" s="5"/>
    </row>
    <row r="1566" ht="15">
      <c r="F1566" s="5"/>
    </row>
    <row r="1567" ht="15">
      <c r="F1567" s="5"/>
    </row>
    <row r="1568" ht="15">
      <c r="F1568" s="5"/>
    </row>
    <row r="1569" ht="15">
      <c r="F1569" s="5"/>
    </row>
    <row r="1570" ht="15">
      <c r="F1570" s="5"/>
    </row>
    <row r="1571" ht="15">
      <c r="F1571" s="5"/>
    </row>
    <row r="1572" ht="15">
      <c r="F1572" s="5"/>
    </row>
    <row r="1573" ht="15">
      <c r="F1573" s="5"/>
    </row>
    <row r="1574" ht="15">
      <c r="F1574" s="5"/>
    </row>
    <row r="1575" ht="15">
      <c r="F1575" s="5"/>
    </row>
    <row r="1576" ht="15">
      <c r="F1576" s="5"/>
    </row>
    <row r="1577" ht="15">
      <c r="F1577" s="5"/>
    </row>
    <row r="1578" ht="15">
      <c r="F1578" s="5"/>
    </row>
    <row r="1579" ht="15">
      <c r="F1579" s="5"/>
    </row>
    <row r="1580" ht="15">
      <c r="F1580" s="5"/>
    </row>
    <row r="1581" ht="15">
      <c r="F1581" s="5"/>
    </row>
    <row r="1582" ht="15">
      <c r="F1582" s="5"/>
    </row>
    <row r="1583" ht="15">
      <c r="F1583" s="5"/>
    </row>
    <row r="1584" ht="15">
      <c r="F1584" s="5"/>
    </row>
    <row r="1585" ht="15">
      <c r="F1585" s="5"/>
    </row>
    <row r="1586" ht="15">
      <c r="F1586" s="5"/>
    </row>
    <row r="1587" ht="15">
      <c r="F1587" s="5"/>
    </row>
    <row r="1588" ht="15">
      <c r="F1588" s="5"/>
    </row>
    <row r="1589" ht="15">
      <c r="F1589" s="5"/>
    </row>
    <row r="1590" ht="15">
      <c r="F1590" s="5"/>
    </row>
    <row r="1591" ht="15">
      <c r="F1591" s="5"/>
    </row>
    <row r="1592" ht="15">
      <c r="F1592" s="5"/>
    </row>
    <row r="1593" ht="15">
      <c r="F1593" s="5"/>
    </row>
    <row r="1594" ht="15">
      <c r="F1594" s="5"/>
    </row>
    <row r="1595" ht="15">
      <c r="F1595" s="5"/>
    </row>
    <row r="1596" ht="15">
      <c r="F1596" s="5"/>
    </row>
    <row r="1597" ht="15">
      <c r="F1597" s="5"/>
    </row>
    <row r="1598" ht="15">
      <c r="F1598" s="5"/>
    </row>
    <row r="1599" ht="15">
      <c r="F1599" s="5"/>
    </row>
    <row r="1600" ht="15">
      <c r="F1600" s="5"/>
    </row>
    <row r="1601" ht="15">
      <c r="F1601" s="5"/>
    </row>
    <row r="1602" ht="15">
      <c r="F1602" s="5"/>
    </row>
    <row r="1603" ht="15">
      <c r="F1603" s="5"/>
    </row>
    <row r="1604" ht="15">
      <c r="F1604" s="5"/>
    </row>
    <row r="1605" ht="15">
      <c r="F1605" s="5"/>
    </row>
    <row r="1606" ht="15">
      <c r="F1606" s="5"/>
    </row>
    <row r="1607" ht="15">
      <c r="F1607" s="5"/>
    </row>
    <row r="1608" ht="15">
      <c r="F1608" s="5"/>
    </row>
    <row r="1609" ht="15">
      <c r="F1609" s="5"/>
    </row>
    <row r="1610" ht="15">
      <c r="F1610" s="5"/>
    </row>
    <row r="1611" ht="15">
      <c r="F1611" s="5"/>
    </row>
    <row r="1612" ht="15">
      <c r="F1612" s="5"/>
    </row>
    <row r="1613" ht="15">
      <c r="F1613" s="5"/>
    </row>
    <row r="1614" ht="15">
      <c r="F1614" s="5"/>
    </row>
    <row r="1615" ht="15">
      <c r="F1615" s="5"/>
    </row>
    <row r="1616" ht="15">
      <c r="F1616" s="5"/>
    </row>
    <row r="1617" ht="15">
      <c r="F1617" s="5"/>
    </row>
    <row r="1618" ht="15">
      <c r="F1618" s="5"/>
    </row>
    <row r="1619" ht="15">
      <c r="F1619" s="5"/>
    </row>
    <row r="1620" ht="15">
      <c r="F1620" s="5"/>
    </row>
    <row r="1621" ht="15">
      <c r="F1621" s="5"/>
    </row>
    <row r="1622" ht="15">
      <c r="F1622" s="5"/>
    </row>
    <row r="1623" ht="15">
      <c r="F1623" s="5"/>
    </row>
    <row r="1624" ht="15">
      <c r="F1624" s="5"/>
    </row>
    <row r="1625" ht="15">
      <c r="F1625" s="5"/>
    </row>
    <row r="1626" ht="15">
      <c r="F1626" s="5"/>
    </row>
    <row r="1627" ht="15">
      <c r="F1627" s="5"/>
    </row>
    <row r="1628" ht="15">
      <c r="F1628" s="5"/>
    </row>
    <row r="1629" ht="15">
      <c r="F1629" s="5"/>
    </row>
    <row r="1630" ht="15">
      <c r="F1630" s="5"/>
    </row>
    <row r="1631" ht="15">
      <c r="F1631" s="5"/>
    </row>
    <row r="1632" ht="15">
      <c r="F1632" s="5"/>
    </row>
    <row r="1633" ht="15">
      <c r="F1633" s="5"/>
    </row>
    <row r="1634" ht="15">
      <c r="F1634" s="5"/>
    </row>
    <row r="1635" ht="15">
      <c r="F1635" s="5"/>
    </row>
    <row r="1636" ht="15">
      <c r="F1636" s="5"/>
    </row>
    <row r="1637" ht="15">
      <c r="F1637" s="5"/>
    </row>
    <row r="1638" ht="15">
      <c r="F1638" s="5"/>
    </row>
    <row r="1639" ht="15">
      <c r="F1639" s="5"/>
    </row>
    <row r="1640" ht="15">
      <c r="F1640" s="5"/>
    </row>
    <row r="1641" ht="15">
      <c r="F1641" s="5"/>
    </row>
    <row r="1642" ht="15">
      <c r="F1642" s="5"/>
    </row>
    <row r="1643" ht="15">
      <c r="F1643" s="5"/>
    </row>
    <row r="1644" ht="15">
      <c r="F1644" s="5"/>
    </row>
    <row r="1645" ht="15">
      <c r="F1645" s="5"/>
    </row>
    <row r="1646" ht="15">
      <c r="F1646" s="5"/>
    </row>
    <row r="1647" ht="15">
      <c r="F1647" s="5"/>
    </row>
    <row r="1648" ht="15">
      <c r="F1648" s="5"/>
    </row>
    <row r="1649" ht="15">
      <c r="F1649" s="5"/>
    </row>
    <row r="1650" ht="15">
      <c r="F1650" s="5"/>
    </row>
    <row r="1651" ht="15">
      <c r="F1651" s="5"/>
    </row>
    <row r="1652" ht="15">
      <c r="F1652" s="5"/>
    </row>
    <row r="1653" ht="15">
      <c r="F1653" s="5"/>
    </row>
    <row r="1654" ht="15">
      <c r="F1654" s="5"/>
    </row>
    <row r="1655" ht="15">
      <c r="F1655" s="5"/>
    </row>
    <row r="1656" ht="15">
      <c r="F1656" s="5"/>
    </row>
    <row r="1657" ht="15">
      <c r="F1657" s="5"/>
    </row>
    <row r="1658" ht="15">
      <c r="F1658" s="5"/>
    </row>
    <row r="1659" ht="15">
      <c r="F1659" s="5"/>
    </row>
    <row r="1660" ht="15">
      <c r="F1660" s="5"/>
    </row>
    <row r="1661" ht="15">
      <c r="F1661" s="5"/>
    </row>
    <row r="1662" ht="15">
      <c r="F1662" s="5"/>
    </row>
    <row r="1663" ht="15">
      <c r="F1663" s="5"/>
    </row>
    <row r="1664" ht="15">
      <c r="F1664" s="5"/>
    </row>
    <row r="1665" ht="15">
      <c r="F1665" s="5"/>
    </row>
    <row r="1666" ht="15">
      <c r="F1666" s="5"/>
    </row>
    <row r="1667" ht="15">
      <c r="F1667" s="5"/>
    </row>
    <row r="1668" ht="15">
      <c r="F1668" s="5"/>
    </row>
    <row r="1669" ht="15">
      <c r="F1669" s="5"/>
    </row>
    <row r="1670" ht="15">
      <c r="F1670" s="5"/>
    </row>
    <row r="1671" ht="15">
      <c r="F1671" s="5"/>
    </row>
    <row r="1672" ht="15">
      <c r="F1672" s="5"/>
    </row>
    <row r="1673" ht="15">
      <c r="F1673" s="5"/>
    </row>
    <row r="1674" ht="15">
      <c r="F1674" s="5"/>
    </row>
    <row r="1675" ht="15">
      <c r="F1675" s="5"/>
    </row>
    <row r="1676" ht="15">
      <c r="F1676" s="5"/>
    </row>
    <row r="1677" ht="15">
      <c r="F1677" s="5"/>
    </row>
    <row r="1678" ht="15">
      <c r="F1678" s="5"/>
    </row>
    <row r="1679" ht="15">
      <c r="F1679" s="5"/>
    </row>
    <row r="1680" ht="15">
      <c r="F1680" s="5"/>
    </row>
    <row r="1681" ht="15">
      <c r="F1681" s="5"/>
    </row>
    <row r="1682" ht="15">
      <c r="F1682" s="5"/>
    </row>
    <row r="1683" ht="15">
      <c r="F1683" s="5"/>
    </row>
    <row r="1684" ht="15">
      <c r="F1684" s="5"/>
    </row>
    <row r="1685" ht="15">
      <c r="F1685" s="5"/>
    </row>
    <row r="1686" ht="15">
      <c r="F1686" s="5"/>
    </row>
    <row r="1687" ht="15">
      <c r="F1687" s="5"/>
    </row>
    <row r="1688" ht="15">
      <c r="F1688" s="5"/>
    </row>
    <row r="1689" ht="15">
      <c r="F1689" s="5"/>
    </row>
    <row r="1690" ht="15">
      <c r="F1690" s="5"/>
    </row>
    <row r="1691" ht="15">
      <c r="F1691" s="5"/>
    </row>
    <row r="1692" ht="15">
      <c r="F1692" s="5"/>
    </row>
    <row r="1693" ht="15">
      <c r="F1693" s="5"/>
    </row>
    <row r="1694" ht="15">
      <c r="F1694" s="5"/>
    </row>
    <row r="1695" ht="15">
      <c r="F1695" s="5"/>
    </row>
    <row r="1696" ht="15">
      <c r="F1696" s="5"/>
    </row>
    <row r="1697" ht="15">
      <c r="F1697" s="5"/>
    </row>
    <row r="1698" ht="15">
      <c r="F1698" s="5"/>
    </row>
    <row r="1699" ht="15">
      <c r="F1699" s="5"/>
    </row>
    <row r="1700" ht="15">
      <c r="F1700" s="5"/>
    </row>
    <row r="1701" ht="15">
      <c r="F1701" s="5"/>
    </row>
    <row r="1702" ht="15">
      <c r="F1702" s="5"/>
    </row>
    <row r="1703" ht="15">
      <c r="F1703" s="5"/>
    </row>
    <row r="1704" ht="15">
      <c r="F1704" s="5"/>
    </row>
    <row r="1705" ht="15">
      <c r="F1705" s="5"/>
    </row>
    <row r="1706" ht="15">
      <c r="F1706" s="5"/>
    </row>
    <row r="1707" ht="15">
      <c r="F1707" s="5"/>
    </row>
    <row r="1708" ht="15">
      <c r="F1708" s="5"/>
    </row>
    <row r="1709" ht="15">
      <c r="F1709" s="5"/>
    </row>
    <row r="1710" ht="15">
      <c r="F1710" s="5"/>
    </row>
    <row r="1711" ht="15">
      <c r="F1711" s="5"/>
    </row>
    <row r="1712" ht="15">
      <c r="F1712" s="5"/>
    </row>
    <row r="1713" ht="15">
      <c r="F1713" s="5"/>
    </row>
    <row r="1714" ht="15">
      <c r="F1714" s="5"/>
    </row>
    <row r="1715" ht="15">
      <c r="F1715" s="5"/>
    </row>
    <row r="1716" ht="15">
      <c r="F1716" s="5"/>
    </row>
    <row r="1717" ht="15">
      <c r="F1717" s="5"/>
    </row>
    <row r="1718" ht="15">
      <c r="F1718" s="5"/>
    </row>
    <row r="1719" ht="15">
      <c r="F1719" s="5"/>
    </row>
    <row r="1720" ht="15">
      <c r="F1720" s="5"/>
    </row>
    <row r="1721" ht="15">
      <c r="F1721" s="5"/>
    </row>
    <row r="1722" ht="15">
      <c r="F1722" s="5"/>
    </row>
    <row r="1723" ht="15">
      <c r="F1723" s="5"/>
    </row>
    <row r="1724" ht="15">
      <c r="F1724" s="5"/>
    </row>
    <row r="1725" ht="15">
      <c r="F1725" s="5"/>
    </row>
    <row r="1726" ht="15">
      <c r="F1726" s="5"/>
    </row>
    <row r="1727" ht="15">
      <c r="F1727" s="5"/>
    </row>
    <row r="1728" ht="15">
      <c r="F1728" s="5"/>
    </row>
    <row r="1729" ht="15">
      <c r="F1729" s="5"/>
    </row>
    <row r="1730" ht="15">
      <c r="F1730" s="5"/>
    </row>
    <row r="1731" ht="15">
      <c r="F1731" s="5"/>
    </row>
    <row r="1732" ht="15">
      <c r="F1732" s="5"/>
    </row>
    <row r="1733" ht="15">
      <c r="F1733" s="5"/>
    </row>
    <row r="1734" ht="15">
      <c r="F1734" s="5"/>
    </row>
    <row r="1735" ht="15">
      <c r="F1735" s="5"/>
    </row>
    <row r="1736" ht="15">
      <c r="F1736" s="5"/>
    </row>
    <row r="1737" ht="15">
      <c r="F1737" s="5"/>
    </row>
    <row r="1738" ht="15">
      <c r="F1738" s="5"/>
    </row>
    <row r="1739" ht="15">
      <c r="F1739" s="5"/>
    </row>
    <row r="1740" ht="15">
      <c r="F1740" s="5"/>
    </row>
    <row r="1741" ht="15">
      <c r="F1741" s="5"/>
    </row>
    <row r="1742" ht="15">
      <c r="F1742" s="5"/>
    </row>
    <row r="1743" ht="15">
      <c r="F1743" s="5"/>
    </row>
    <row r="1744" ht="15">
      <c r="F1744" s="5"/>
    </row>
    <row r="1745" ht="15">
      <c r="F1745" s="5"/>
    </row>
    <row r="1746" ht="15">
      <c r="F1746" s="5"/>
    </row>
    <row r="1747" ht="15">
      <c r="F1747" s="5"/>
    </row>
    <row r="1748" ht="15">
      <c r="F1748" s="5"/>
    </row>
    <row r="1749" ht="15">
      <c r="F1749" s="5"/>
    </row>
    <row r="1750" ht="15">
      <c r="F1750" s="5"/>
    </row>
    <row r="1751" ht="15">
      <c r="F1751" s="5"/>
    </row>
    <row r="1752" ht="15">
      <c r="F1752" s="5"/>
    </row>
    <row r="1753" ht="15">
      <c r="F1753" s="5"/>
    </row>
    <row r="1754" ht="15">
      <c r="F1754" s="5"/>
    </row>
    <row r="1755" ht="15">
      <c r="F1755" s="5"/>
    </row>
    <row r="1756" ht="15">
      <c r="F1756" s="5"/>
    </row>
    <row r="1757" ht="15">
      <c r="F1757" s="5"/>
    </row>
    <row r="1758" ht="15">
      <c r="F1758" s="5"/>
    </row>
    <row r="1759" ht="15">
      <c r="F1759" s="5"/>
    </row>
    <row r="1760" ht="15">
      <c r="F1760" s="5"/>
    </row>
    <row r="1761" ht="15">
      <c r="F1761" s="5"/>
    </row>
    <row r="1762" ht="15">
      <c r="F1762" s="5"/>
    </row>
    <row r="1763" ht="15">
      <c r="F1763" s="5"/>
    </row>
    <row r="1764" ht="15">
      <c r="F1764" s="5"/>
    </row>
    <row r="1765" ht="15">
      <c r="F1765" s="5"/>
    </row>
    <row r="1766" ht="15">
      <c r="F1766" s="5"/>
    </row>
    <row r="1767" ht="15">
      <c r="F1767" s="5"/>
    </row>
    <row r="1768" ht="15">
      <c r="F1768" s="5"/>
    </row>
    <row r="1769" ht="15">
      <c r="F1769" s="5"/>
    </row>
    <row r="1770" ht="15">
      <c r="F1770" s="5"/>
    </row>
    <row r="1771" ht="15">
      <c r="F1771" s="5"/>
    </row>
    <row r="1772" ht="15">
      <c r="F1772" s="5"/>
    </row>
    <row r="1773" ht="15">
      <c r="F1773" s="5"/>
    </row>
    <row r="1774" ht="15">
      <c r="F1774" s="5"/>
    </row>
    <row r="1775" ht="15">
      <c r="F1775" s="5"/>
    </row>
    <row r="1776" ht="15">
      <c r="F1776" s="5"/>
    </row>
    <row r="1777" ht="15">
      <c r="F1777" s="5"/>
    </row>
    <row r="1778" ht="15">
      <c r="F1778" s="5"/>
    </row>
    <row r="1779" ht="15">
      <c r="F1779" s="5"/>
    </row>
    <row r="1780" ht="15">
      <c r="F1780" s="5"/>
    </row>
    <row r="1781" ht="15">
      <c r="F1781" s="5"/>
    </row>
    <row r="1782" ht="15">
      <c r="F1782" s="5"/>
    </row>
    <row r="1783" ht="15">
      <c r="F1783" s="5"/>
    </row>
    <row r="1784" ht="15">
      <c r="F1784" s="5"/>
    </row>
    <row r="1785" ht="15">
      <c r="F1785" s="5"/>
    </row>
    <row r="1786" ht="15">
      <c r="F1786" s="5"/>
    </row>
    <row r="1787" ht="15">
      <c r="F1787" s="5"/>
    </row>
    <row r="1788" ht="15">
      <c r="F1788" s="5"/>
    </row>
    <row r="1789" ht="15">
      <c r="F1789" s="5"/>
    </row>
    <row r="1790" ht="15">
      <c r="F1790" s="5"/>
    </row>
    <row r="1791" ht="15">
      <c r="F1791" s="5"/>
    </row>
    <row r="1792" ht="15">
      <c r="F1792" s="5"/>
    </row>
    <row r="1793" ht="15">
      <c r="F1793" s="5"/>
    </row>
    <row r="1794" ht="15">
      <c r="F1794" s="5"/>
    </row>
    <row r="1795" ht="15">
      <c r="F1795" s="5"/>
    </row>
    <row r="1796" ht="15">
      <c r="F1796" s="5"/>
    </row>
    <row r="1797" ht="15">
      <c r="F1797" s="5"/>
    </row>
    <row r="1798" ht="15">
      <c r="F1798" s="5"/>
    </row>
    <row r="1799" ht="15">
      <c r="F1799" s="5"/>
    </row>
    <row r="1800" ht="15">
      <c r="F1800" s="5"/>
    </row>
    <row r="1801" ht="15">
      <c r="F1801" s="5"/>
    </row>
    <row r="1802" ht="15">
      <c r="F1802" s="5"/>
    </row>
    <row r="1803" ht="15">
      <c r="F1803" s="5"/>
    </row>
    <row r="1804" ht="15">
      <c r="F1804" s="5"/>
    </row>
    <row r="1805" ht="15">
      <c r="F1805" s="5"/>
    </row>
    <row r="1806" ht="15">
      <c r="F1806" s="5"/>
    </row>
    <row r="1807" ht="15">
      <c r="F1807" s="5"/>
    </row>
    <row r="1808" ht="15">
      <c r="F1808" s="5"/>
    </row>
    <row r="1809" ht="15">
      <c r="F1809" s="5"/>
    </row>
    <row r="1810" ht="15">
      <c r="F1810" s="5"/>
    </row>
    <row r="1811" ht="15">
      <c r="F1811" s="5"/>
    </row>
    <row r="1812" ht="15">
      <c r="F1812" s="5"/>
    </row>
    <row r="1813" ht="15">
      <c r="F1813" s="5"/>
    </row>
    <row r="1814" ht="15">
      <c r="F1814" s="5"/>
    </row>
    <row r="1815" ht="15">
      <c r="F1815" s="5"/>
    </row>
    <row r="1816" ht="15">
      <c r="F1816" s="5"/>
    </row>
    <row r="1817" ht="15">
      <c r="F1817" s="5"/>
    </row>
    <row r="1818" ht="15">
      <c r="F1818" s="5"/>
    </row>
    <row r="1819" ht="15">
      <c r="F1819" s="5"/>
    </row>
    <row r="1820" ht="15">
      <c r="F1820" s="5"/>
    </row>
    <row r="1821" ht="15">
      <c r="F1821" s="5"/>
    </row>
    <row r="1822" ht="15">
      <c r="F1822" s="5"/>
    </row>
    <row r="1823" ht="15">
      <c r="F1823" s="5"/>
    </row>
    <row r="1824" ht="15">
      <c r="F1824" s="5"/>
    </row>
    <row r="1825" ht="15">
      <c r="F1825" s="5"/>
    </row>
    <row r="1826" ht="15">
      <c r="F1826" s="5"/>
    </row>
    <row r="1827" ht="15">
      <c r="F1827" s="5"/>
    </row>
    <row r="1828" ht="15">
      <c r="F1828" s="5"/>
    </row>
    <row r="1829" ht="15">
      <c r="F1829" s="5"/>
    </row>
    <row r="1830" ht="15">
      <c r="F1830" s="5"/>
    </row>
    <row r="1831" ht="15">
      <c r="F1831" s="5"/>
    </row>
    <row r="1832" ht="15">
      <c r="F1832" s="5"/>
    </row>
    <row r="1833" ht="15">
      <c r="F1833" s="5"/>
    </row>
    <row r="1834" ht="15">
      <c r="F1834" s="5"/>
    </row>
    <row r="1835" ht="15">
      <c r="F1835" s="5"/>
    </row>
    <row r="1836" ht="15">
      <c r="F1836" s="5"/>
    </row>
    <row r="1837" ht="15">
      <c r="F1837" s="5"/>
    </row>
    <row r="1838" ht="15">
      <c r="F1838" s="5"/>
    </row>
    <row r="1839" ht="15">
      <c r="F1839" s="5"/>
    </row>
    <row r="1840" ht="15">
      <c r="F1840" s="5"/>
    </row>
    <row r="1841" ht="15">
      <c r="F1841" s="5"/>
    </row>
    <row r="1842" ht="15">
      <c r="F1842" s="5"/>
    </row>
    <row r="1843" ht="15">
      <c r="F1843" s="5"/>
    </row>
    <row r="1844" ht="15">
      <c r="F1844" s="5"/>
    </row>
    <row r="1845" ht="15">
      <c r="F1845" s="5"/>
    </row>
    <row r="1846" ht="15">
      <c r="F1846" s="5"/>
    </row>
    <row r="1847" ht="15">
      <c r="F1847" s="5"/>
    </row>
    <row r="1848" ht="15">
      <c r="F1848" s="5"/>
    </row>
    <row r="1849" ht="15">
      <c r="F1849" s="5"/>
    </row>
    <row r="1850" ht="15">
      <c r="F1850" s="5"/>
    </row>
    <row r="1851" ht="15">
      <c r="F1851" s="5"/>
    </row>
    <row r="1852" ht="15">
      <c r="F1852" s="5"/>
    </row>
    <row r="1853" ht="15">
      <c r="F1853" s="5"/>
    </row>
    <row r="1854" ht="15">
      <c r="F1854" s="5"/>
    </row>
    <row r="1855" ht="15">
      <c r="F1855" s="5"/>
    </row>
    <row r="1856" ht="15">
      <c r="F1856" s="5"/>
    </row>
    <row r="1857" ht="15">
      <c r="F1857" s="5"/>
    </row>
    <row r="1858" ht="15">
      <c r="F1858" s="5"/>
    </row>
    <row r="1859" ht="15">
      <c r="F1859" s="5"/>
    </row>
    <row r="1860" ht="15">
      <c r="F1860" s="5"/>
    </row>
    <row r="1861" ht="15">
      <c r="F1861" s="5"/>
    </row>
    <row r="1862" ht="15">
      <c r="F1862" s="5"/>
    </row>
    <row r="1863" ht="15">
      <c r="F1863" s="5"/>
    </row>
    <row r="1864" ht="15">
      <c r="F1864" s="5"/>
    </row>
    <row r="1865" ht="15">
      <c r="F1865" s="5"/>
    </row>
    <row r="1866" ht="15">
      <c r="F1866" s="5"/>
    </row>
    <row r="1867" ht="15">
      <c r="F1867" s="5"/>
    </row>
    <row r="1868" ht="15">
      <c r="F1868" s="5"/>
    </row>
    <row r="1869" ht="15">
      <c r="F1869" s="5"/>
    </row>
    <row r="1870" ht="15">
      <c r="F1870" s="5"/>
    </row>
    <row r="1871" ht="15">
      <c r="F1871" s="5"/>
    </row>
    <row r="1872" ht="15">
      <c r="F1872" s="5"/>
    </row>
    <row r="1873" ht="15">
      <c r="F1873" s="5"/>
    </row>
    <row r="1874" ht="15">
      <c r="F1874" s="5"/>
    </row>
    <row r="1875" ht="15">
      <c r="F1875" s="5"/>
    </row>
    <row r="1876" ht="15">
      <c r="F1876" s="5"/>
    </row>
    <row r="1877" ht="15">
      <c r="F1877" s="5"/>
    </row>
    <row r="1878" ht="15">
      <c r="F1878" s="5"/>
    </row>
    <row r="1879" ht="15">
      <c r="F1879" s="5"/>
    </row>
    <row r="1880" ht="15">
      <c r="F1880" s="5"/>
    </row>
    <row r="1881" ht="15">
      <c r="F1881" s="5"/>
    </row>
    <row r="1882" ht="15">
      <c r="F1882" s="5"/>
    </row>
    <row r="1883" ht="15">
      <c r="F1883" s="5"/>
    </row>
    <row r="1884" ht="15">
      <c r="F1884" s="5"/>
    </row>
    <row r="1885" ht="15">
      <c r="F1885" s="5"/>
    </row>
    <row r="1886" ht="15">
      <c r="F1886" s="5"/>
    </row>
    <row r="1887" ht="15">
      <c r="F1887" s="5"/>
    </row>
    <row r="1888" ht="15">
      <c r="F1888" s="5"/>
    </row>
    <row r="1889" ht="15">
      <c r="F1889" s="5"/>
    </row>
    <row r="1890" ht="15">
      <c r="F1890" s="5"/>
    </row>
    <row r="1891" ht="15">
      <c r="F1891" s="5"/>
    </row>
    <row r="1892" ht="15">
      <c r="F1892" s="5"/>
    </row>
    <row r="1893" ht="15">
      <c r="F1893" s="5"/>
    </row>
    <row r="1894" ht="15">
      <c r="F1894" s="5"/>
    </row>
    <row r="1895" ht="15">
      <c r="F1895" s="5"/>
    </row>
    <row r="1896" ht="15">
      <c r="F1896" s="5"/>
    </row>
    <row r="1897" ht="15">
      <c r="F1897" s="5"/>
    </row>
    <row r="1898" ht="15">
      <c r="F1898" s="5"/>
    </row>
    <row r="1899" ht="15">
      <c r="F1899" s="5"/>
    </row>
    <row r="1900" ht="15">
      <c r="F1900" s="5"/>
    </row>
    <row r="1901" ht="15">
      <c r="F1901" s="5"/>
    </row>
    <row r="1902" ht="15">
      <c r="F1902" s="5"/>
    </row>
    <row r="1903" ht="15">
      <c r="F1903" s="5"/>
    </row>
    <row r="1904" ht="15">
      <c r="F1904" s="5"/>
    </row>
    <row r="1905" ht="15">
      <c r="F1905" s="5"/>
    </row>
    <row r="1906" ht="15">
      <c r="F1906" s="5"/>
    </row>
    <row r="1907" ht="15">
      <c r="F1907" s="5"/>
    </row>
    <row r="1908" ht="15">
      <c r="F1908" s="5"/>
    </row>
    <row r="1909" ht="15">
      <c r="F1909" s="5"/>
    </row>
    <row r="1910" ht="15">
      <c r="F1910" s="5"/>
    </row>
    <row r="1911" ht="15">
      <c r="F1911" s="5"/>
    </row>
    <row r="1912" ht="15">
      <c r="F1912" s="5"/>
    </row>
    <row r="1913" ht="15">
      <c r="F1913" s="5"/>
    </row>
    <row r="1914" ht="15">
      <c r="F1914" s="5"/>
    </row>
    <row r="1915" ht="15">
      <c r="F1915" s="5"/>
    </row>
    <row r="1916" ht="15">
      <c r="F1916" s="5"/>
    </row>
    <row r="1917" ht="15">
      <c r="F1917" s="5"/>
    </row>
    <row r="1918" ht="15">
      <c r="F1918" s="5"/>
    </row>
    <row r="1919" ht="15">
      <c r="F1919" s="5"/>
    </row>
    <row r="1920" ht="15">
      <c r="F1920" s="5"/>
    </row>
    <row r="1921" ht="15">
      <c r="F1921" s="5"/>
    </row>
    <row r="1922" ht="15">
      <c r="F1922" s="5"/>
    </row>
    <row r="1923" ht="15">
      <c r="F1923" s="5"/>
    </row>
    <row r="1924" ht="15">
      <c r="F1924" s="5"/>
    </row>
    <row r="1925" ht="15">
      <c r="F1925" s="5"/>
    </row>
    <row r="1926" ht="15">
      <c r="F1926" s="5"/>
    </row>
    <row r="1927" ht="15">
      <c r="F1927" s="5"/>
    </row>
    <row r="1928" ht="15">
      <c r="F1928" s="5"/>
    </row>
    <row r="1929" ht="15">
      <c r="F1929" s="5"/>
    </row>
    <row r="1930" ht="15">
      <c r="F1930" s="5"/>
    </row>
    <row r="1931" ht="15">
      <c r="F1931" s="5"/>
    </row>
    <row r="1932" ht="15">
      <c r="F1932" s="5"/>
    </row>
    <row r="1933" ht="15">
      <c r="F1933" s="5"/>
    </row>
    <row r="1934" ht="15">
      <c r="F1934" s="5"/>
    </row>
    <row r="1935" ht="15">
      <c r="F1935" s="5"/>
    </row>
    <row r="1936" ht="15">
      <c r="F1936" s="5"/>
    </row>
    <row r="1937" ht="15">
      <c r="F1937" s="5"/>
    </row>
    <row r="1938" ht="15">
      <c r="F1938" s="5"/>
    </row>
    <row r="1939" ht="15">
      <c r="F1939" s="5"/>
    </row>
    <row r="1940" ht="15">
      <c r="F1940" s="5"/>
    </row>
    <row r="1941" ht="15">
      <c r="F1941" s="5"/>
    </row>
    <row r="1942" ht="15">
      <c r="F1942" s="5"/>
    </row>
    <row r="1943" ht="15">
      <c r="F1943" s="5"/>
    </row>
    <row r="1944" ht="15">
      <c r="F1944" s="5"/>
    </row>
    <row r="1945" ht="15">
      <c r="F1945" s="5"/>
    </row>
    <row r="1946" ht="15">
      <c r="F1946" s="5"/>
    </row>
    <row r="1947" ht="15">
      <c r="F1947" s="5"/>
    </row>
    <row r="1948" ht="15">
      <c r="F1948" s="5"/>
    </row>
    <row r="1949" ht="15">
      <c r="F1949" s="5"/>
    </row>
    <row r="1950" ht="15">
      <c r="F1950" s="5"/>
    </row>
    <row r="1951" ht="15">
      <c r="F1951" s="5"/>
    </row>
    <row r="1952" ht="15">
      <c r="F1952" s="5"/>
    </row>
    <row r="1953" ht="15">
      <c r="F1953" s="5"/>
    </row>
    <row r="1954" ht="15">
      <c r="F1954" s="5"/>
    </row>
    <row r="1955" ht="15">
      <c r="F1955" s="5"/>
    </row>
    <row r="1956" ht="15">
      <c r="F1956" s="5"/>
    </row>
    <row r="1957" ht="15">
      <c r="F1957" s="5"/>
    </row>
    <row r="1958" ht="15">
      <c r="F1958" s="5"/>
    </row>
    <row r="1959" ht="15">
      <c r="F1959" s="5"/>
    </row>
    <row r="1960" ht="15">
      <c r="F1960" s="5"/>
    </row>
    <row r="1961" ht="15">
      <c r="F1961" s="5"/>
    </row>
    <row r="1962" ht="15">
      <c r="F1962" s="5"/>
    </row>
    <row r="1963" ht="15">
      <c r="F1963" s="5"/>
    </row>
    <row r="1964" ht="15">
      <c r="F1964" s="5"/>
    </row>
    <row r="1965" ht="15">
      <c r="F1965" s="5"/>
    </row>
    <row r="1966" ht="15">
      <c r="F1966" s="5"/>
    </row>
    <row r="1967" ht="15">
      <c r="F1967" s="5"/>
    </row>
    <row r="1968" ht="15">
      <c r="F1968" s="5"/>
    </row>
    <row r="1969" ht="15">
      <c r="F1969" s="5"/>
    </row>
    <row r="1970" ht="15">
      <c r="F1970" s="5"/>
    </row>
    <row r="1971" ht="15">
      <c r="F1971" s="5"/>
    </row>
    <row r="1972" ht="15">
      <c r="F1972" s="5"/>
    </row>
    <row r="1973" ht="15">
      <c r="F1973" s="5"/>
    </row>
    <row r="1974" ht="15">
      <c r="F1974" s="5"/>
    </row>
    <row r="1975" ht="15">
      <c r="F1975" s="5"/>
    </row>
    <row r="1976" ht="15">
      <c r="F1976" s="5"/>
    </row>
    <row r="1977" ht="15">
      <c r="F1977" s="5"/>
    </row>
    <row r="1978" ht="15">
      <c r="F1978" s="5"/>
    </row>
    <row r="1979" ht="15">
      <c r="F1979" s="5"/>
    </row>
    <row r="1980" ht="15">
      <c r="F1980" s="5"/>
    </row>
    <row r="1981" ht="15">
      <c r="F1981" s="5"/>
    </row>
    <row r="1982" ht="15">
      <c r="F1982" s="5"/>
    </row>
    <row r="1983" ht="15">
      <c r="F1983" s="5"/>
    </row>
    <row r="1984" ht="15">
      <c r="F1984" s="5"/>
    </row>
    <row r="1985" ht="15">
      <c r="F1985" s="5"/>
    </row>
    <row r="1986" ht="15">
      <c r="F1986" s="5"/>
    </row>
    <row r="1987" ht="15">
      <c r="F1987" s="5"/>
    </row>
    <row r="1988" ht="15">
      <c r="F1988" s="5"/>
    </row>
    <row r="1989" ht="15">
      <c r="F1989" s="5"/>
    </row>
    <row r="1990" ht="15">
      <c r="F1990" s="5"/>
    </row>
    <row r="1991" ht="15">
      <c r="F1991" s="5"/>
    </row>
    <row r="1992" ht="15">
      <c r="F1992" s="5"/>
    </row>
    <row r="1993" ht="15">
      <c r="F1993" s="5"/>
    </row>
    <row r="1994" ht="15">
      <c r="F1994" s="5"/>
    </row>
    <row r="1995" ht="15">
      <c r="F1995" s="5"/>
    </row>
    <row r="1996" ht="15">
      <c r="F1996" s="5"/>
    </row>
    <row r="1997" ht="15">
      <c r="F1997" s="5"/>
    </row>
    <row r="1998" ht="15">
      <c r="F1998" s="5"/>
    </row>
    <row r="1999" ht="15">
      <c r="F1999" s="5"/>
    </row>
    <row r="2000" ht="15">
      <c r="F2000" s="5"/>
    </row>
    <row r="2001" ht="15">
      <c r="F2001" s="5"/>
    </row>
    <row r="2002" ht="15">
      <c r="F2002" s="5"/>
    </row>
    <row r="2003" ht="15">
      <c r="F2003" s="5"/>
    </row>
    <row r="2004" ht="15">
      <c r="F2004" s="5"/>
    </row>
    <row r="2005" ht="15">
      <c r="F2005" s="5"/>
    </row>
    <row r="2006" ht="15">
      <c r="F2006" s="5"/>
    </row>
    <row r="2007" ht="15">
      <c r="F2007" s="5"/>
    </row>
    <row r="2008" ht="15">
      <c r="F2008" s="5"/>
    </row>
    <row r="2009" ht="15">
      <c r="F2009" s="5"/>
    </row>
    <row r="2010" ht="15">
      <c r="F2010" s="5"/>
    </row>
    <row r="2011" ht="15">
      <c r="F2011" s="5"/>
    </row>
    <row r="2012" ht="15">
      <c r="F2012" s="5"/>
    </row>
    <row r="2013" ht="15">
      <c r="F2013" s="5"/>
    </row>
    <row r="2014" ht="15">
      <c r="F2014" s="5"/>
    </row>
    <row r="2015" ht="15">
      <c r="F2015" s="5"/>
    </row>
    <row r="2016" ht="15">
      <c r="F2016" s="5"/>
    </row>
    <row r="2017" ht="15">
      <c r="F2017" s="5"/>
    </row>
    <row r="2018" ht="15">
      <c r="F2018" s="5"/>
    </row>
    <row r="2019" ht="15">
      <c r="F2019" s="5"/>
    </row>
    <row r="2020" ht="15">
      <c r="F2020" s="5"/>
    </row>
    <row r="2021" ht="15">
      <c r="F2021" s="5"/>
    </row>
    <row r="2022" ht="15">
      <c r="F2022" s="5"/>
    </row>
    <row r="2023" ht="15">
      <c r="F2023" s="5"/>
    </row>
    <row r="2024" ht="15">
      <c r="F2024" s="5"/>
    </row>
    <row r="2025" ht="15">
      <c r="F2025" s="5"/>
    </row>
    <row r="2026" ht="15">
      <c r="F2026" s="5"/>
    </row>
    <row r="2027" ht="15">
      <c r="F2027" s="5"/>
    </row>
    <row r="2028" ht="15">
      <c r="F2028" s="5"/>
    </row>
    <row r="2029" ht="15">
      <c r="F2029" s="5"/>
    </row>
    <row r="2030" ht="15">
      <c r="F2030" s="5"/>
    </row>
    <row r="2031" ht="15">
      <c r="F2031" s="5"/>
    </row>
    <row r="2032" ht="15">
      <c r="F2032" s="5"/>
    </row>
    <row r="2033" ht="15">
      <c r="F2033" s="5"/>
    </row>
    <row r="2034" ht="15">
      <c r="F2034" s="5"/>
    </row>
    <row r="2035" ht="15">
      <c r="F2035" s="5"/>
    </row>
    <row r="2036" ht="15">
      <c r="F2036" s="5"/>
    </row>
    <row r="2037" ht="15">
      <c r="F2037" s="5"/>
    </row>
    <row r="2038" ht="15">
      <c r="F2038" s="5"/>
    </row>
    <row r="2039" ht="15">
      <c r="F2039" s="5"/>
    </row>
    <row r="2040" ht="15">
      <c r="F2040" s="5"/>
    </row>
    <row r="2041" ht="15">
      <c r="F2041" s="5"/>
    </row>
    <row r="2042" ht="15">
      <c r="F2042" s="5"/>
    </row>
    <row r="2043" ht="15">
      <c r="F2043" s="5"/>
    </row>
    <row r="2044" ht="15">
      <c r="F2044" s="5"/>
    </row>
    <row r="2045" ht="15">
      <c r="F2045" s="5"/>
    </row>
    <row r="2046" ht="15">
      <c r="F2046" s="5"/>
    </row>
    <row r="2047" ht="15">
      <c r="F2047" s="5"/>
    </row>
    <row r="2048" ht="15">
      <c r="F2048" s="5"/>
    </row>
    <row r="2049" ht="15">
      <c r="F2049" s="5"/>
    </row>
    <row r="2050" ht="15">
      <c r="F2050" s="5"/>
    </row>
    <row r="2051" ht="15">
      <c r="F2051" s="5"/>
    </row>
    <row r="2052" ht="15">
      <c r="F2052" s="5"/>
    </row>
    <row r="2053" ht="15">
      <c r="F2053" s="5"/>
    </row>
    <row r="2054" ht="15">
      <c r="F2054" s="5"/>
    </row>
    <row r="2055" ht="15">
      <c r="F2055" s="5"/>
    </row>
    <row r="2056" ht="15">
      <c r="F2056" s="5"/>
    </row>
    <row r="2057" ht="15">
      <c r="F2057" s="5"/>
    </row>
    <row r="2058" ht="15">
      <c r="F2058" s="5"/>
    </row>
    <row r="2059" ht="15">
      <c r="F2059" s="5"/>
    </row>
    <row r="2060" ht="15">
      <c r="F2060" s="5"/>
    </row>
    <row r="2061" ht="15">
      <c r="F2061" s="5"/>
    </row>
    <row r="2062" ht="15">
      <c r="F2062" s="5"/>
    </row>
    <row r="2063" ht="15">
      <c r="F2063" s="5"/>
    </row>
    <row r="2064" ht="15">
      <c r="F2064" s="5"/>
    </row>
    <row r="2065" ht="15">
      <c r="F2065" s="5"/>
    </row>
    <row r="2066" ht="15">
      <c r="F2066" s="5"/>
    </row>
    <row r="2067" ht="15">
      <c r="F2067" s="5"/>
    </row>
    <row r="2068" ht="15">
      <c r="F2068" s="5"/>
    </row>
    <row r="2069" ht="15">
      <c r="F2069" s="5"/>
    </row>
    <row r="2070" ht="15">
      <c r="F2070" s="5"/>
    </row>
    <row r="2071" ht="15">
      <c r="F2071" s="5"/>
    </row>
    <row r="2072" ht="15">
      <c r="F2072" s="5"/>
    </row>
    <row r="2073" ht="15">
      <c r="F2073" s="5"/>
    </row>
    <row r="2074" ht="15">
      <c r="F2074" s="5"/>
    </row>
    <row r="2075" ht="15">
      <c r="F2075" s="5"/>
    </row>
    <row r="2076" ht="15">
      <c r="F2076" s="5"/>
    </row>
    <row r="2077" ht="15">
      <c r="F2077" s="5"/>
    </row>
    <row r="2078" ht="15">
      <c r="F2078" s="5"/>
    </row>
    <row r="2079" ht="15">
      <c r="F2079" s="5"/>
    </row>
    <row r="2080" ht="15">
      <c r="F2080" s="5"/>
    </row>
    <row r="2081" ht="15">
      <c r="F2081" s="5"/>
    </row>
    <row r="2082" ht="15">
      <c r="F2082" s="5"/>
    </row>
    <row r="2083" ht="15">
      <c r="F2083" s="5"/>
    </row>
    <row r="2084" ht="15">
      <c r="F2084" s="5"/>
    </row>
    <row r="2085" ht="15">
      <c r="F2085" s="5"/>
    </row>
    <row r="2086" ht="15">
      <c r="F2086" s="5"/>
    </row>
    <row r="2087" ht="15">
      <c r="F2087" s="5"/>
    </row>
    <row r="2088" ht="15">
      <c r="F2088" s="5"/>
    </row>
    <row r="2089" ht="15">
      <c r="F2089" s="5"/>
    </row>
    <row r="2090" ht="15">
      <c r="F2090" s="5"/>
    </row>
    <row r="2091" ht="15">
      <c r="F2091" s="5"/>
    </row>
    <row r="2092" ht="15">
      <c r="F2092" s="5"/>
    </row>
    <row r="2093" ht="15">
      <c r="F2093" s="5"/>
    </row>
    <row r="2094" ht="15">
      <c r="F2094" s="5"/>
    </row>
    <row r="2095" ht="15">
      <c r="F2095" s="5"/>
    </row>
    <row r="2096" ht="15">
      <c r="F2096" s="5"/>
    </row>
    <row r="2097" ht="15">
      <c r="F2097" s="5"/>
    </row>
    <row r="2098" ht="15">
      <c r="F2098" s="5"/>
    </row>
    <row r="2099" ht="15">
      <c r="F2099" s="5"/>
    </row>
    <row r="2100" ht="15">
      <c r="F2100" s="5"/>
    </row>
    <row r="2101" ht="15">
      <c r="F2101" s="5"/>
    </row>
    <row r="2102" ht="15">
      <c r="F2102" s="5"/>
    </row>
    <row r="2103" ht="15">
      <c r="F2103" s="5"/>
    </row>
    <row r="2104" ht="15">
      <c r="F2104" s="5"/>
    </row>
    <row r="2105" ht="15">
      <c r="F2105" s="5"/>
    </row>
    <row r="2106" ht="15">
      <c r="F2106" s="5"/>
    </row>
    <row r="2107" ht="15">
      <c r="F2107" s="5"/>
    </row>
    <row r="2108" ht="15">
      <c r="F2108" s="5"/>
    </row>
    <row r="2109" ht="15">
      <c r="F2109" s="5"/>
    </row>
    <row r="2110" ht="15">
      <c r="F2110" s="5"/>
    </row>
    <row r="2111" ht="15">
      <c r="F2111" s="5"/>
    </row>
    <row r="2112" ht="15">
      <c r="F2112" s="5"/>
    </row>
    <row r="2113" ht="15">
      <c r="F2113" s="5"/>
    </row>
    <row r="2114" ht="15">
      <c r="F2114" s="5"/>
    </row>
    <row r="2115" ht="15">
      <c r="F2115" s="5"/>
    </row>
    <row r="2116" ht="15">
      <c r="F2116" s="5"/>
    </row>
    <row r="2117" ht="15">
      <c r="F2117" s="5"/>
    </row>
    <row r="2118" ht="15">
      <c r="F2118" s="5"/>
    </row>
    <row r="2119" ht="15">
      <c r="F2119" s="5"/>
    </row>
    <row r="2120" ht="15">
      <c r="F2120" s="5"/>
    </row>
    <row r="2121" ht="15">
      <c r="F2121" s="5"/>
    </row>
    <row r="2122" ht="15">
      <c r="F2122" s="5"/>
    </row>
    <row r="2123" ht="15">
      <c r="F2123" s="5"/>
    </row>
    <row r="2124" ht="15">
      <c r="F2124" s="5"/>
    </row>
    <row r="2125" ht="15">
      <c r="F2125" s="5"/>
    </row>
    <row r="2126" ht="15">
      <c r="F2126" s="5"/>
    </row>
    <row r="2127" ht="15">
      <c r="F2127" s="5"/>
    </row>
    <row r="2128" ht="15">
      <c r="F2128" s="5"/>
    </row>
    <row r="2129" ht="15">
      <c r="F2129" s="5"/>
    </row>
    <row r="2130" ht="15">
      <c r="F2130" s="5"/>
    </row>
    <row r="2131" ht="15">
      <c r="F2131" s="5"/>
    </row>
    <row r="2132" ht="15">
      <c r="F2132" s="5"/>
    </row>
    <row r="2133" ht="15">
      <c r="F2133" s="5"/>
    </row>
    <row r="2134" ht="15">
      <c r="F2134" s="5"/>
    </row>
    <row r="2135" ht="15">
      <c r="F2135" s="5"/>
    </row>
    <row r="2136" ht="15">
      <c r="F2136" s="5"/>
    </row>
    <row r="2137" ht="15">
      <c r="F2137" s="5"/>
    </row>
    <row r="2138" ht="15">
      <c r="F2138" s="5"/>
    </row>
    <row r="2139" ht="15">
      <c r="F2139" s="5"/>
    </row>
    <row r="2140" ht="15">
      <c r="F2140" s="5"/>
    </row>
    <row r="2141" ht="15">
      <c r="F2141" s="5"/>
    </row>
    <row r="2142" ht="15">
      <c r="F2142" s="5"/>
    </row>
    <row r="2143" ht="15">
      <c r="F2143" s="5"/>
    </row>
    <row r="2144" ht="15">
      <c r="F2144" s="5"/>
    </row>
    <row r="2145" ht="15">
      <c r="F2145" s="5"/>
    </row>
    <row r="2146" ht="15">
      <c r="F2146" s="5"/>
    </row>
    <row r="2147" ht="15">
      <c r="F2147" s="5"/>
    </row>
    <row r="2148" ht="15">
      <c r="F2148" s="5"/>
    </row>
    <row r="2149" ht="15">
      <c r="F2149" s="5"/>
    </row>
    <row r="2150" ht="15">
      <c r="F2150" s="5"/>
    </row>
    <row r="2151" ht="15">
      <c r="F2151" s="5"/>
    </row>
    <row r="2152" ht="15">
      <c r="F2152" s="5"/>
    </row>
    <row r="2153" ht="15">
      <c r="F2153" s="5"/>
    </row>
    <row r="2154" ht="15">
      <c r="F2154" s="5"/>
    </row>
    <row r="2155" ht="15">
      <c r="F2155" s="5"/>
    </row>
    <row r="2156" ht="15">
      <c r="F2156" s="5"/>
    </row>
    <row r="2157" ht="15">
      <c r="F2157" s="5"/>
    </row>
    <row r="2158" ht="15">
      <c r="F2158" s="5"/>
    </row>
    <row r="2159" ht="15">
      <c r="F2159" s="5"/>
    </row>
    <row r="2160" ht="15">
      <c r="F2160" s="5"/>
    </row>
    <row r="2161" ht="15">
      <c r="F2161" s="5"/>
    </row>
    <row r="2162" ht="15">
      <c r="F2162" s="5"/>
    </row>
    <row r="2163" ht="15">
      <c r="F2163" s="5"/>
    </row>
    <row r="2164" ht="15">
      <c r="F2164" s="5"/>
    </row>
    <row r="2165" ht="15">
      <c r="F2165" s="5"/>
    </row>
    <row r="2166" ht="15">
      <c r="F2166" s="5"/>
    </row>
    <row r="2167" ht="15">
      <c r="F2167" s="5"/>
    </row>
    <row r="2168" ht="15">
      <c r="F2168" s="5"/>
    </row>
    <row r="2169" ht="15">
      <c r="F2169" s="5"/>
    </row>
    <row r="2170" ht="15">
      <c r="F2170" s="5"/>
    </row>
    <row r="2171" ht="15">
      <c r="F2171" s="5"/>
    </row>
    <row r="2172" ht="15">
      <c r="F2172" s="5"/>
    </row>
    <row r="2173" ht="15">
      <c r="F2173" s="5"/>
    </row>
    <row r="2174" ht="15">
      <c r="F2174" s="5"/>
    </row>
    <row r="2175" ht="15">
      <c r="F2175" s="5"/>
    </row>
    <row r="2176" ht="15">
      <c r="F2176" s="5"/>
    </row>
    <row r="2177" ht="15">
      <c r="F2177" s="5"/>
    </row>
    <row r="2178" ht="15">
      <c r="F2178" s="5"/>
    </row>
    <row r="2179" ht="15">
      <c r="F2179" s="5"/>
    </row>
    <row r="2180" ht="15">
      <c r="F2180" s="5"/>
    </row>
    <row r="2181" ht="15">
      <c r="F2181" s="5"/>
    </row>
    <row r="2182" ht="15">
      <c r="F2182" s="5"/>
    </row>
    <row r="2183" ht="15">
      <c r="F2183" s="5"/>
    </row>
    <row r="2184" ht="15">
      <c r="F2184" s="5"/>
    </row>
    <row r="2185" ht="15">
      <c r="F2185" s="5"/>
    </row>
    <row r="2186" ht="15">
      <c r="F2186" s="5"/>
    </row>
    <row r="2187" ht="15">
      <c r="F2187" s="5"/>
    </row>
    <row r="2188" ht="15">
      <c r="F2188" s="5"/>
    </row>
    <row r="2189" ht="15">
      <c r="F2189" s="5"/>
    </row>
    <row r="2190" ht="15">
      <c r="F2190" s="5"/>
    </row>
    <row r="2191" ht="15">
      <c r="F2191" s="5"/>
    </row>
    <row r="2192" ht="15">
      <c r="F2192" s="5"/>
    </row>
    <row r="2193" ht="15">
      <c r="F2193" s="5"/>
    </row>
    <row r="2194" ht="15">
      <c r="F2194" s="5"/>
    </row>
    <row r="2195" ht="15">
      <c r="F2195" s="5"/>
    </row>
    <row r="2196" ht="15">
      <c r="F2196" s="5"/>
    </row>
    <row r="2197" ht="15">
      <c r="F2197" s="5"/>
    </row>
    <row r="2198" ht="15">
      <c r="F2198" s="5"/>
    </row>
    <row r="2199" ht="15">
      <c r="F2199" s="5"/>
    </row>
    <row r="2200" ht="15">
      <c r="F2200" s="5"/>
    </row>
    <row r="2201" ht="15">
      <c r="F2201" s="5"/>
    </row>
    <row r="2202" ht="15">
      <c r="F2202" s="5"/>
    </row>
    <row r="2203" ht="15">
      <c r="F2203" s="5"/>
    </row>
    <row r="2204" ht="15">
      <c r="F2204" s="5"/>
    </row>
    <row r="2205" ht="15">
      <c r="F2205" s="5"/>
    </row>
    <row r="2206" ht="15">
      <c r="F2206" s="5"/>
    </row>
    <row r="2207" ht="15">
      <c r="F2207" s="5"/>
    </row>
    <row r="2208" ht="15">
      <c r="F2208" s="5"/>
    </row>
    <row r="2209" ht="15">
      <c r="F2209" s="5"/>
    </row>
    <row r="2210" ht="15">
      <c r="F2210" s="5"/>
    </row>
    <row r="2211" ht="15">
      <c r="F2211" s="5"/>
    </row>
    <row r="2212" ht="15">
      <c r="F2212" s="5"/>
    </row>
    <row r="2213" ht="15">
      <c r="F2213" s="5"/>
    </row>
    <row r="2214" ht="15">
      <c r="F2214" s="5"/>
    </row>
    <row r="2215" ht="15">
      <c r="F2215" s="5"/>
    </row>
    <row r="2216" ht="15">
      <c r="F2216" s="5"/>
    </row>
    <row r="2217" ht="15">
      <c r="F2217" s="5"/>
    </row>
    <row r="2218" ht="15">
      <c r="F2218" s="5"/>
    </row>
    <row r="2219" ht="15">
      <c r="F2219" s="5"/>
    </row>
    <row r="2220" ht="15">
      <c r="F2220" s="5"/>
    </row>
    <row r="2221" ht="15">
      <c r="F2221" s="5"/>
    </row>
    <row r="2222" ht="15">
      <c r="F2222" s="5"/>
    </row>
    <row r="2223" ht="15">
      <c r="F2223" s="5"/>
    </row>
    <row r="2224" ht="15">
      <c r="F2224" s="5"/>
    </row>
    <row r="2225" ht="15">
      <c r="F2225" s="5"/>
    </row>
    <row r="2226" ht="15">
      <c r="F2226" s="5"/>
    </row>
    <row r="2227" ht="15">
      <c r="F2227" s="5"/>
    </row>
    <row r="2228" ht="15">
      <c r="F2228" s="5"/>
    </row>
    <row r="2229" ht="15">
      <c r="F2229" s="5"/>
    </row>
    <row r="2230" ht="15">
      <c r="F2230" s="5"/>
    </row>
    <row r="2231" ht="15">
      <c r="F2231" s="5"/>
    </row>
    <row r="2232" ht="15">
      <c r="F2232" s="5"/>
    </row>
    <row r="2233" ht="15">
      <c r="F2233" s="5"/>
    </row>
    <row r="2234" ht="15">
      <c r="F2234" s="5"/>
    </row>
    <row r="2235" ht="15">
      <c r="F2235" s="5"/>
    </row>
    <row r="2236" ht="15">
      <c r="F2236" s="5"/>
    </row>
    <row r="2237" ht="15">
      <c r="F2237" s="5"/>
    </row>
    <row r="2238" ht="15">
      <c r="F2238" s="5"/>
    </row>
    <row r="2239" ht="15">
      <c r="F2239" s="5"/>
    </row>
    <row r="2240" ht="15">
      <c r="F2240" s="5"/>
    </row>
    <row r="2241" ht="15">
      <c r="F2241" s="5"/>
    </row>
    <row r="2242" ht="15">
      <c r="F2242" s="5"/>
    </row>
    <row r="2243" ht="15">
      <c r="F2243" s="5"/>
    </row>
    <row r="2244" ht="15">
      <c r="F2244" s="5"/>
    </row>
    <row r="2245" ht="15">
      <c r="F2245" s="5"/>
    </row>
    <row r="2246" ht="15">
      <c r="F2246" s="5"/>
    </row>
    <row r="2247" ht="15">
      <c r="F2247" s="5"/>
    </row>
    <row r="2248" ht="15">
      <c r="F2248" s="5"/>
    </row>
    <row r="2249" ht="15">
      <c r="F2249" s="5"/>
    </row>
    <row r="2250" ht="15">
      <c r="F2250" s="5"/>
    </row>
    <row r="2251" ht="15">
      <c r="F2251" s="5"/>
    </row>
    <row r="2252" ht="15">
      <c r="F2252" s="5"/>
    </row>
    <row r="2253" ht="15">
      <c r="F2253" s="5"/>
    </row>
    <row r="2254" ht="15">
      <c r="F2254" s="5"/>
    </row>
    <row r="2255" ht="15">
      <c r="F2255" s="5"/>
    </row>
    <row r="2256" ht="15">
      <c r="F2256" s="5"/>
    </row>
    <row r="2257" ht="15">
      <c r="F2257" s="5"/>
    </row>
    <row r="2258" ht="15">
      <c r="F2258" s="5"/>
    </row>
    <row r="2259" ht="15">
      <c r="F2259" s="5"/>
    </row>
    <row r="2260" ht="15">
      <c r="F2260" s="5"/>
    </row>
    <row r="2261" ht="15">
      <c r="F2261" s="5"/>
    </row>
    <row r="2262" ht="15">
      <c r="F2262" s="5"/>
    </row>
    <row r="2263" ht="15">
      <c r="F2263" s="5"/>
    </row>
    <row r="2264" ht="15">
      <c r="F2264" s="5"/>
    </row>
    <row r="2265" ht="15">
      <c r="F2265" s="5"/>
    </row>
    <row r="2266" ht="15">
      <c r="F2266" s="5"/>
    </row>
    <row r="2267" ht="15">
      <c r="F2267" s="5"/>
    </row>
    <row r="2268" ht="15">
      <c r="F2268" s="5"/>
    </row>
    <row r="2269" ht="15">
      <c r="F2269" s="5"/>
    </row>
    <row r="2270" ht="15">
      <c r="F2270" s="5"/>
    </row>
    <row r="2271" ht="15">
      <c r="F2271" s="5"/>
    </row>
    <row r="2272" ht="15">
      <c r="F2272" s="5"/>
    </row>
    <row r="2273" ht="15">
      <c r="F2273" s="5"/>
    </row>
    <row r="2274" ht="15">
      <c r="F2274" s="5"/>
    </row>
    <row r="2275" ht="15">
      <c r="F2275" s="5"/>
    </row>
    <row r="2276" ht="15">
      <c r="F2276" s="5"/>
    </row>
    <row r="2277" ht="15">
      <c r="F2277" s="5"/>
    </row>
    <row r="2278" ht="15">
      <c r="F2278" s="5"/>
    </row>
    <row r="2279" ht="15">
      <c r="F2279" s="5"/>
    </row>
    <row r="2280" ht="15">
      <c r="F2280" s="5"/>
    </row>
    <row r="2281" ht="15">
      <c r="F2281" s="5"/>
    </row>
    <row r="2282" ht="15">
      <c r="F2282" s="5"/>
    </row>
    <row r="2283" ht="15">
      <c r="F2283" s="5"/>
    </row>
    <row r="2284" ht="15">
      <c r="F2284" s="5"/>
    </row>
    <row r="2285" ht="15">
      <c r="F2285" s="5"/>
    </row>
    <row r="2286" ht="15">
      <c r="F2286" s="5"/>
    </row>
    <row r="2287" ht="15">
      <c r="F2287" s="5"/>
    </row>
    <row r="2288" ht="15">
      <c r="F2288" s="5"/>
    </row>
    <row r="2289" ht="15">
      <c r="F2289" s="5"/>
    </row>
    <row r="2290" ht="15">
      <c r="F2290" s="5"/>
    </row>
    <row r="2291" ht="15">
      <c r="F2291" s="5"/>
    </row>
    <row r="2292" ht="15">
      <c r="F2292" s="5"/>
    </row>
    <row r="2293" ht="15">
      <c r="F2293" s="5"/>
    </row>
    <row r="2294" ht="15">
      <c r="F2294" s="5"/>
    </row>
    <row r="2295" ht="15">
      <c r="F2295" s="5"/>
    </row>
    <row r="2296" ht="15">
      <c r="F2296" s="5"/>
    </row>
    <row r="2297" ht="15">
      <c r="F2297" s="5"/>
    </row>
    <row r="2298" ht="15">
      <c r="F2298" s="5"/>
    </row>
    <row r="2299" ht="15">
      <c r="F2299" s="5"/>
    </row>
    <row r="2300" ht="15">
      <c r="F2300" s="5"/>
    </row>
    <row r="2301" ht="15">
      <c r="F2301" s="5"/>
    </row>
    <row r="2302" ht="15">
      <c r="F2302" s="5"/>
    </row>
    <row r="2303" ht="15">
      <c r="F2303" s="5"/>
    </row>
    <row r="2304" ht="15">
      <c r="F2304" s="5"/>
    </row>
    <row r="2305" ht="15">
      <c r="F2305" s="5"/>
    </row>
    <row r="2306" ht="15">
      <c r="F2306" s="5"/>
    </row>
    <row r="2307" ht="15">
      <c r="F2307" s="5"/>
    </row>
    <row r="2308" ht="15">
      <c r="F2308" s="5"/>
    </row>
    <row r="2309" ht="15">
      <c r="F2309" s="5"/>
    </row>
    <row r="2310" ht="15">
      <c r="F2310" s="5"/>
    </row>
    <row r="2311" ht="15">
      <c r="F2311" s="5"/>
    </row>
    <row r="2312" ht="15">
      <c r="F2312" s="5"/>
    </row>
    <row r="2313" ht="15">
      <c r="F2313" s="5"/>
    </row>
    <row r="2314" ht="15">
      <c r="F2314" s="5"/>
    </row>
    <row r="2315" ht="15">
      <c r="F2315" s="5"/>
    </row>
    <row r="2316" ht="15">
      <c r="F2316" s="5"/>
    </row>
    <row r="2317" ht="15">
      <c r="F2317" s="5"/>
    </row>
    <row r="2318" ht="15">
      <c r="F2318" s="5"/>
    </row>
    <row r="2319" ht="15">
      <c r="F2319" s="5"/>
    </row>
    <row r="2320" ht="15">
      <c r="F2320" s="5"/>
    </row>
    <row r="2321" ht="15">
      <c r="F2321" s="5"/>
    </row>
    <row r="2322" ht="15">
      <c r="F2322" s="5"/>
    </row>
    <row r="2323" ht="15">
      <c r="F2323" s="5"/>
    </row>
    <row r="2324" ht="15">
      <c r="F2324" s="5"/>
    </row>
    <row r="2325" ht="15">
      <c r="F2325" s="5"/>
    </row>
    <row r="2326" ht="15">
      <c r="F2326" s="5"/>
    </row>
    <row r="2327" ht="15">
      <c r="F2327" s="5"/>
    </row>
    <row r="2328" ht="15">
      <c r="F2328" s="5"/>
    </row>
    <row r="2329" ht="15">
      <c r="F2329" s="5"/>
    </row>
    <row r="2330" ht="15">
      <c r="F2330" s="5"/>
    </row>
    <row r="2331" ht="15">
      <c r="F2331" s="5"/>
    </row>
    <row r="2332" ht="15">
      <c r="F2332" s="5"/>
    </row>
    <row r="2333" ht="15">
      <c r="F2333" s="5"/>
    </row>
    <row r="2334" ht="15">
      <c r="F2334" s="5"/>
    </row>
    <row r="2335" ht="15">
      <c r="F2335" s="5"/>
    </row>
    <row r="2336" ht="15">
      <c r="F2336" s="5"/>
    </row>
    <row r="2337" ht="15">
      <c r="F2337" s="5"/>
    </row>
    <row r="2338" ht="15">
      <c r="F2338" s="5"/>
    </row>
    <row r="2339" ht="15">
      <c r="F2339" s="5"/>
    </row>
    <row r="2340" ht="15">
      <c r="F2340" s="5"/>
    </row>
    <row r="2341" ht="15">
      <c r="F2341" s="5"/>
    </row>
    <row r="2342" ht="15">
      <c r="F2342" s="5"/>
    </row>
    <row r="2343" ht="15">
      <c r="F2343" s="5"/>
    </row>
    <row r="2344" ht="15">
      <c r="F2344" s="5"/>
    </row>
    <row r="2345" ht="15">
      <c r="F2345" s="5"/>
    </row>
    <row r="2346" ht="15">
      <c r="F2346" s="5"/>
    </row>
    <row r="2347" ht="15">
      <c r="F2347" s="5"/>
    </row>
    <row r="2348" ht="15">
      <c r="F2348" s="5"/>
    </row>
    <row r="2349" ht="15">
      <c r="F2349" s="5"/>
    </row>
    <row r="2350" ht="15">
      <c r="F2350" s="5"/>
    </row>
    <row r="2351" ht="15">
      <c r="F2351" s="5"/>
    </row>
    <row r="2352" ht="15">
      <c r="F2352" s="5"/>
    </row>
    <row r="2353" ht="15">
      <c r="F2353" s="5"/>
    </row>
    <row r="2354" ht="15">
      <c r="F2354" s="5"/>
    </row>
    <row r="2355" ht="15">
      <c r="F2355" s="5"/>
    </row>
    <row r="2356" ht="15">
      <c r="F2356" s="5"/>
    </row>
    <row r="2357" ht="15">
      <c r="F2357" s="5"/>
    </row>
    <row r="2358" ht="15">
      <c r="F2358" s="5"/>
    </row>
    <row r="2359" ht="15">
      <c r="F2359" s="5"/>
    </row>
    <row r="2360" ht="15">
      <c r="F2360" s="5"/>
    </row>
    <row r="2361" ht="15">
      <c r="F2361" s="5"/>
    </row>
    <row r="2362" ht="15">
      <c r="F2362" s="5"/>
    </row>
    <row r="2363" ht="15">
      <c r="F2363" s="5"/>
    </row>
    <row r="2364" ht="15">
      <c r="F2364" s="5"/>
    </row>
    <row r="2365" ht="15">
      <c r="F2365" s="5"/>
    </row>
    <row r="2366" ht="15">
      <c r="F2366" s="5"/>
    </row>
    <row r="2367" ht="15">
      <c r="F2367" s="5"/>
    </row>
    <row r="2368" ht="15">
      <c r="F2368" s="5"/>
    </row>
    <row r="2369" ht="15">
      <c r="F2369" s="5"/>
    </row>
    <row r="2370" ht="15">
      <c r="F2370" s="5"/>
    </row>
    <row r="2371" ht="15">
      <c r="F2371" s="5"/>
    </row>
    <row r="2372" ht="15">
      <c r="F2372" s="5"/>
    </row>
    <row r="2373" ht="15">
      <c r="F2373" s="5"/>
    </row>
    <row r="2374" ht="15">
      <c r="F2374" s="5"/>
    </row>
    <row r="2375" ht="15">
      <c r="F2375" s="5"/>
    </row>
    <row r="2376" ht="15">
      <c r="F2376" s="5"/>
    </row>
    <row r="2377" ht="15">
      <c r="F2377" s="5"/>
    </row>
    <row r="2378" ht="15">
      <c r="F2378" s="5"/>
    </row>
    <row r="2379" ht="15">
      <c r="F2379" s="5"/>
    </row>
    <row r="2380" ht="15">
      <c r="F2380" s="5"/>
    </row>
    <row r="2381" ht="15">
      <c r="F2381" s="5"/>
    </row>
    <row r="2382" ht="15">
      <c r="F2382" s="5"/>
    </row>
    <row r="2383" ht="15">
      <c r="F2383" s="5"/>
    </row>
    <row r="2384" ht="15">
      <c r="F2384" s="5"/>
    </row>
    <row r="2385" ht="15">
      <c r="F2385" s="5"/>
    </row>
    <row r="2386" ht="15">
      <c r="F2386" s="5"/>
    </row>
    <row r="2387" ht="15">
      <c r="F2387" s="5"/>
    </row>
    <row r="2388" ht="15">
      <c r="F2388" s="5"/>
    </row>
    <row r="2389" ht="15">
      <c r="F2389" s="5"/>
    </row>
    <row r="2390" ht="15">
      <c r="F2390" s="5"/>
    </row>
    <row r="2391" ht="15">
      <c r="F2391" s="5"/>
    </row>
    <row r="2392" ht="15">
      <c r="F2392" s="5"/>
    </row>
    <row r="2393" ht="15">
      <c r="F2393" s="5"/>
    </row>
    <row r="2394" ht="15">
      <c r="F2394" s="5"/>
    </row>
    <row r="2395" ht="15">
      <c r="F2395" s="5"/>
    </row>
    <row r="2396" ht="15">
      <c r="F2396" s="5"/>
    </row>
    <row r="2397" ht="15">
      <c r="F2397" s="5"/>
    </row>
    <row r="2398" ht="15">
      <c r="F2398" s="5"/>
    </row>
    <row r="2399" ht="15">
      <c r="F2399" s="5"/>
    </row>
    <row r="2400" ht="15">
      <c r="F2400" s="5"/>
    </row>
    <row r="2401" ht="15">
      <c r="F2401" s="5"/>
    </row>
    <row r="2402" ht="15">
      <c r="F2402" s="5"/>
    </row>
    <row r="2403" ht="15">
      <c r="F2403" s="5"/>
    </row>
    <row r="2404" ht="15">
      <c r="F2404" s="5"/>
    </row>
    <row r="2405" ht="15">
      <c r="F2405" s="5"/>
    </row>
    <row r="2406" ht="15">
      <c r="F2406" s="5"/>
    </row>
    <row r="2407" ht="15">
      <c r="F2407" s="5"/>
    </row>
    <row r="2408" ht="15">
      <c r="F2408" s="5"/>
    </row>
    <row r="2409" ht="15">
      <c r="F2409" s="5"/>
    </row>
    <row r="2410" ht="15">
      <c r="F2410" s="5"/>
    </row>
    <row r="2411" ht="15">
      <c r="F2411" s="5"/>
    </row>
    <row r="2412" ht="15">
      <c r="F2412" s="5"/>
    </row>
    <row r="2413" ht="15">
      <c r="F2413" s="5"/>
    </row>
    <row r="2414" ht="15">
      <c r="F2414" s="5"/>
    </row>
    <row r="2415" ht="15">
      <c r="F2415" s="5"/>
    </row>
    <row r="2416" ht="15">
      <c r="F2416" s="5"/>
    </row>
    <row r="2417" ht="15">
      <c r="F2417" s="5"/>
    </row>
    <row r="2418" ht="15">
      <c r="F2418" s="5"/>
    </row>
    <row r="2419" ht="15">
      <c r="F2419" s="5"/>
    </row>
    <row r="2420" ht="15">
      <c r="F2420" s="5"/>
    </row>
    <row r="2421" ht="15">
      <c r="F2421" s="5"/>
    </row>
    <row r="2422" ht="15">
      <c r="F2422" s="5"/>
    </row>
    <row r="2423" ht="15">
      <c r="F2423" s="5"/>
    </row>
    <row r="2424" ht="15">
      <c r="F2424" s="5"/>
    </row>
    <row r="2425" ht="15">
      <c r="F2425" s="5"/>
    </row>
    <row r="2426" ht="15">
      <c r="F2426" s="5"/>
    </row>
    <row r="2427" ht="15">
      <c r="F2427" s="5"/>
    </row>
    <row r="2428" ht="15">
      <c r="F2428" s="5"/>
    </row>
    <row r="2429" ht="15">
      <c r="F2429" s="5"/>
    </row>
    <row r="2430" ht="15">
      <c r="F2430" s="5"/>
    </row>
    <row r="2431" ht="15">
      <c r="F2431" s="5"/>
    </row>
    <row r="2432" ht="15">
      <c r="F2432" s="5"/>
    </row>
    <row r="2433" ht="15">
      <c r="F2433" s="5"/>
    </row>
    <row r="2434" ht="15">
      <c r="F2434" s="5"/>
    </row>
    <row r="2435" ht="15">
      <c r="F2435" s="5"/>
    </row>
    <row r="2436" ht="15">
      <c r="F2436" s="5"/>
    </row>
    <row r="2437" ht="15">
      <c r="F2437" s="5"/>
    </row>
    <row r="2438" ht="15">
      <c r="F2438" s="5"/>
    </row>
    <row r="2439" ht="15">
      <c r="F2439" s="5"/>
    </row>
    <row r="2440" ht="15">
      <c r="F2440" s="5"/>
    </row>
    <row r="2441" ht="15">
      <c r="F2441" s="5"/>
    </row>
    <row r="2442" ht="15">
      <c r="F2442" s="5"/>
    </row>
    <row r="2443" ht="15">
      <c r="F2443" s="5"/>
    </row>
    <row r="2444" ht="15">
      <c r="F2444" s="5"/>
    </row>
    <row r="2445" ht="15">
      <c r="F2445" s="5"/>
    </row>
    <row r="2446" ht="15">
      <c r="F2446" s="5"/>
    </row>
    <row r="2447" ht="15">
      <c r="F2447" s="5"/>
    </row>
    <row r="2448" ht="15">
      <c r="F2448" s="5"/>
    </row>
    <row r="2449" ht="15">
      <c r="F2449" s="5"/>
    </row>
    <row r="2450" ht="15">
      <c r="F2450" s="5"/>
    </row>
    <row r="2451" ht="15">
      <c r="F2451" s="5"/>
    </row>
    <row r="2452" ht="15">
      <c r="F2452" s="5"/>
    </row>
    <row r="2453" ht="15">
      <c r="F2453" s="5"/>
    </row>
    <row r="2454" ht="15">
      <c r="F2454" s="5"/>
    </row>
    <row r="2455" ht="15">
      <c r="F2455" s="5"/>
    </row>
    <row r="2456" ht="15">
      <c r="F2456" s="5"/>
    </row>
    <row r="2457" ht="15">
      <c r="F2457" s="5"/>
    </row>
    <row r="2458" ht="15">
      <c r="F2458" s="5"/>
    </row>
    <row r="2459" ht="15">
      <c r="F2459" s="5"/>
    </row>
    <row r="2460" ht="15">
      <c r="F2460" s="5"/>
    </row>
    <row r="2461" ht="15">
      <c r="F2461" s="5"/>
    </row>
    <row r="2462" ht="15">
      <c r="F2462" s="5"/>
    </row>
    <row r="2463" ht="15">
      <c r="F2463" s="5"/>
    </row>
    <row r="2464" ht="15">
      <c r="F2464" s="5"/>
    </row>
    <row r="2465" ht="15">
      <c r="F2465" s="5"/>
    </row>
    <row r="2466" ht="15">
      <c r="F2466" s="5"/>
    </row>
    <row r="2467" ht="15">
      <c r="F2467" s="5"/>
    </row>
    <row r="2468" ht="15">
      <c r="F2468" s="5"/>
    </row>
    <row r="2469" ht="15">
      <c r="F2469" s="5"/>
    </row>
    <row r="2470" ht="15">
      <c r="F2470" s="5"/>
    </row>
    <row r="2471" ht="15">
      <c r="F2471" s="5"/>
    </row>
    <row r="2472" ht="15">
      <c r="F2472" s="5"/>
    </row>
    <row r="2473" ht="15">
      <c r="F2473" s="5"/>
    </row>
    <row r="2474" ht="15">
      <c r="F2474" s="5"/>
    </row>
    <row r="2475" ht="15">
      <c r="F2475" s="5"/>
    </row>
    <row r="2476" ht="15">
      <c r="F2476" s="5"/>
    </row>
    <row r="2477" ht="15">
      <c r="F2477" s="5"/>
    </row>
    <row r="2478" ht="15">
      <c r="F2478" s="5"/>
    </row>
    <row r="2479" ht="15">
      <c r="F2479" s="5"/>
    </row>
    <row r="2480" ht="15">
      <c r="F2480" s="5"/>
    </row>
    <row r="2481" ht="15">
      <c r="F2481" s="5"/>
    </row>
    <row r="2482" ht="15">
      <c r="F2482" s="5"/>
    </row>
    <row r="2483" ht="15">
      <c r="F2483" s="5"/>
    </row>
    <row r="2484" ht="15">
      <c r="F2484" s="5"/>
    </row>
    <row r="2485" ht="15">
      <c r="F2485" s="5"/>
    </row>
    <row r="2486" ht="15">
      <c r="F2486" s="5"/>
    </row>
    <row r="2487" ht="15">
      <c r="F2487" s="5"/>
    </row>
    <row r="2488" ht="15">
      <c r="F2488" s="5"/>
    </row>
    <row r="2489" ht="15">
      <c r="F2489" s="5"/>
    </row>
    <row r="2490" ht="15">
      <c r="F2490" s="5"/>
    </row>
    <row r="2491" ht="15">
      <c r="F2491" s="5"/>
    </row>
    <row r="2492" ht="15">
      <c r="F2492" s="5"/>
    </row>
    <row r="2493" ht="15">
      <c r="F2493" s="5"/>
    </row>
    <row r="2494" ht="15">
      <c r="F2494" s="5"/>
    </row>
    <row r="2495" ht="15">
      <c r="F2495" s="5"/>
    </row>
    <row r="2496" ht="15">
      <c r="F2496" s="5"/>
    </row>
    <row r="2497" ht="15">
      <c r="F2497" s="5"/>
    </row>
    <row r="2498" ht="15">
      <c r="F2498" s="5"/>
    </row>
    <row r="2499" ht="15">
      <c r="F2499" s="5"/>
    </row>
    <row r="2500" ht="15">
      <c r="F2500" s="5"/>
    </row>
    <row r="2501" ht="15">
      <c r="F2501" s="5"/>
    </row>
    <row r="2502" ht="15">
      <c r="F2502" s="5"/>
    </row>
    <row r="2503" ht="15">
      <c r="F2503" s="5"/>
    </row>
    <row r="2504" ht="15">
      <c r="F2504" s="5"/>
    </row>
    <row r="2505" ht="15">
      <c r="F2505" s="5"/>
    </row>
    <row r="2506" ht="15">
      <c r="F2506" s="5"/>
    </row>
    <row r="2507" ht="15">
      <c r="F2507" s="5"/>
    </row>
    <row r="2508" ht="15">
      <c r="F2508" s="5"/>
    </row>
    <row r="2509" ht="15">
      <c r="F2509" s="5"/>
    </row>
    <row r="2510" ht="15">
      <c r="F2510" s="5"/>
    </row>
    <row r="2511" ht="15">
      <c r="F2511" s="5"/>
    </row>
    <row r="2512" ht="15">
      <c r="F2512" s="5"/>
    </row>
    <row r="2513" ht="15">
      <c r="F2513" s="5"/>
    </row>
    <row r="2514" ht="15">
      <c r="F2514" s="5"/>
    </row>
    <row r="2515" ht="15">
      <c r="F2515" s="5"/>
    </row>
    <row r="2516" ht="15">
      <c r="F2516" s="5"/>
    </row>
    <row r="2517" ht="15">
      <c r="F2517" s="5"/>
    </row>
    <row r="2518" ht="15">
      <c r="F2518" s="5"/>
    </row>
    <row r="2519" ht="15">
      <c r="F2519" s="5"/>
    </row>
    <row r="2520" ht="15">
      <c r="F2520" s="5"/>
    </row>
    <row r="2521" ht="15">
      <c r="F2521" s="5"/>
    </row>
    <row r="2522" ht="15">
      <c r="F2522" s="5"/>
    </row>
    <row r="2523" ht="15">
      <c r="F2523" s="5"/>
    </row>
    <row r="2524" ht="15">
      <c r="F2524" s="5"/>
    </row>
    <row r="2525" ht="15">
      <c r="F2525" s="5"/>
    </row>
    <row r="2526" ht="15">
      <c r="F2526" s="5"/>
    </row>
    <row r="2527" ht="15">
      <c r="F2527" s="5"/>
    </row>
    <row r="2528" ht="15">
      <c r="F2528" s="5"/>
    </row>
    <row r="2529" ht="15">
      <c r="F2529" s="5"/>
    </row>
    <row r="2530" ht="15">
      <c r="F2530" s="5"/>
    </row>
    <row r="2531" ht="15">
      <c r="F2531" s="5"/>
    </row>
    <row r="2532" ht="15">
      <c r="F2532" s="5"/>
    </row>
    <row r="2533" ht="15">
      <c r="F2533" s="5"/>
    </row>
    <row r="2534" ht="15">
      <c r="F2534" s="5"/>
    </row>
    <row r="2535" ht="15">
      <c r="F2535" s="5"/>
    </row>
    <row r="2536" ht="15">
      <c r="F2536" s="5"/>
    </row>
    <row r="2537" ht="15">
      <c r="F2537" s="5"/>
    </row>
    <row r="2538" ht="15">
      <c r="F2538" s="5"/>
    </row>
    <row r="2539" ht="15">
      <c r="F2539" s="5"/>
    </row>
    <row r="2540" ht="15">
      <c r="F2540" s="5"/>
    </row>
    <row r="2541" ht="15">
      <c r="F2541" s="5"/>
    </row>
    <row r="2542" ht="15">
      <c r="F2542" s="5"/>
    </row>
    <row r="2543" ht="15">
      <c r="F2543" s="5"/>
    </row>
    <row r="2544" ht="15">
      <c r="F2544" s="5"/>
    </row>
    <row r="2545" ht="15">
      <c r="F2545" s="5"/>
    </row>
    <row r="2546" ht="15">
      <c r="F2546" s="5"/>
    </row>
    <row r="2547" ht="15">
      <c r="F2547" s="5"/>
    </row>
    <row r="2548" ht="15">
      <c r="F2548" s="5"/>
    </row>
    <row r="2549" ht="15">
      <c r="F2549" s="5"/>
    </row>
    <row r="2550" ht="15">
      <c r="F2550" s="5"/>
    </row>
    <row r="2551" ht="15">
      <c r="F2551" s="5"/>
    </row>
    <row r="2552" ht="15">
      <c r="F2552" s="5"/>
    </row>
    <row r="2553" ht="15">
      <c r="F2553" s="5"/>
    </row>
    <row r="2554" ht="15">
      <c r="F2554" s="5"/>
    </row>
    <row r="2555" ht="15">
      <c r="F2555" s="5"/>
    </row>
    <row r="2556" ht="15">
      <c r="F2556" s="5"/>
    </row>
    <row r="2557" ht="15">
      <c r="F2557" s="5"/>
    </row>
    <row r="2558" ht="15">
      <c r="F2558" s="5"/>
    </row>
    <row r="2559" ht="15">
      <c r="F2559" s="5"/>
    </row>
    <row r="2560" ht="15">
      <c r="F2560" s="5"/>
    </row>
    <row r="2561" ht="15">
      <c r="F2561" s="5"/>
    </row>
    <row r="2562" ht="15">
      <c r="F2562" s="5"/>
    </row>
    <row r="2563" ht="15">
      <c r="F2563" s="5"/>
    </row>
    <row r="2564" ht="15">
      <c r="F2564" s="5"/>
    </row>
    <row r="2565" ht="15">
      <c r="F2565" s="5"/>
    </row>
    <row r="2566" ht="15">
      <c r="F2566" s="5"/>
    </row>
    <row r="2567" ht="15">
      <c r="F2567" s="5"/>
    </row>
    <row r="2568" ht="15">
      <c r="F2568" s="5"/>
    </row>
    <row r="2569" ht="15">
      <c r="F2569" s="5"/>
    </row>
    <row r="2570" ht="15">
      <c r="F2570" s="5"/>
    </row>
    <row r="2571" ht="15">
      <c r="F2571" s="5"/>
    </row>
    <row r="2572" ht="15">
      <c r="F2572" s="5"/>
    </row>
    <row r="2573" ht="15">
      <c r="F2573" s="5"/>
    </row>
    <row r="2574" ht="15">
      <c r="F2574" s="5"/>
    </row>
    <row r="2575" ht="15">
      <c r="F2575" s="5"/>
    </row>
    <row r="2576" ht="15">
      <c r="F2576" s="5"/>
    </row>
    <row r="2577" ht="15">
      <c r="F2577" s="5"/>
    </row>
    <row r="2578" ht="15">
      <c r="F2578" s="5"/>
    </row>
    <row r="2579" ht="15">
      <c r="F2579" s="5"/>
    </row>
    <row r="2580" ht="15">
      <c r="F2580" s="5"/>
    </row>
    <row r="2581" ht="15">
      <c r="F2581" s="5"/>
    </row>
    <row r="2582" ht="15">
      <c r="F2582" s="5"/>
    </row>
    <row r="2583" ht="15">
      <c r="F2583" s="5"/>
    </row>
    <row r="2584" ht="15">
      <c r="F2584" s="5"/>
    </row>
    <row r="2585" ht="15">
      <c r="F2585" s="5"/>
    </row>
    <row r="2586" ht="15">
      <c r="F2586" s="5"/>
    </row>
    <row r="2587" ht="15">
      <c r="F2587" s="5"/>
    </row>
    <row r="2588" ht="15">
      <c r="F2588" s="5"/>
    </row>
    <row r="2589" ht="15">
      <c r="F2589" s="5"/>
    </row>
    <row r="2590" ht="15">
      <c r="F2590" s="5"/>
    </row>
    <row r="2591" ht="15">
      <c r="F2591" s="5"/>
    </row>
    <row r="2592" ht="15">
      <c r="F2592" s="5"/>
    </row>
    <row r="2593" ht="15">
      <c r="F2593" s="5"/>
    </row>
    <row r="2594" ht="15">
      <c r="F2594" s="5"/>
    </row>
    <row r="2595" ht="15">
      <c r="F2595" s="5"/>
    </row>
    <row r="2596" ht="15">
      <c r="F2596" s="5"/>
    </row>
    <row r="2597" ht="15">
      <c r="F2597" s="5"/>
    </row>
    <row r="2598" ht="15">
      <c r="F2598" s="5"/>
    </row>
    <row r="2599" ht="15">
      <c r="F2599" s="5"/>
    </row>
    <row r="2600" ht="15">
      <c r="F2600" s="5"/>
    </row>
    <row r="2601" ht="15">
      <c r="F2601" s="5"/>
    </row>
    <row r="2602" ht="15">
      <c r="F2602" s="5"/>
    </row>
    <row r="2603" ht="15">
      <c r="F2603" s="5"/>
    </row>
    <row r="2604" ht="15">
      <c r="F2604" s="5"/>
    </row>
    <row r="2605" ht="15">
      <c r="F2605" s="5"/>
    </row>
    <row r="2606" ht="15">
      <c r="F2606" s="5"/>
    </row>
    <row r="2607" ht="15">
      <c r="F2607" s="5"/>
    </row>
    <row r="2608" ht="15">
      <c r="F2608" s="5"/>
    </row>
    <row r="2609" ht="15">
      <c r="F2609" s="5"/>
    </row>
    <row r="2610" ht="15">
      <c r="F2610" s="5"/>
    </row>
    <row r="2611" ht="15">
      <c r="F2611" s="5"/>
    </row>
    <row r="2612" ht="15">
      <c r="F2612" s="5"/>
    </row>
    <row r="2613" ht="15">
      <c r="F2613" s="5"/>
    </row>
    <row r="2614" ht="15">
      <c r="F2614" s="5"/>
    </row>
    <row r="2615" ht="15">
      <c r="F2615" s="5"/>
    </row>
    <row r="2616" ht="15">
      <c r="F2616" s="5"/>
    </row>
    <row r="2617" ht="15">
      <c r="F2617" s="5"/>
    </row>
    <row r="2618" ht="15">
      <c r="F2618" s="5"/>
    </row>
    <row r="2619" ht="15">
      <c r="F2619" s="5"/>
    </row>
    <row r="2620" ht="15">
      <c r="F2620" s="5"/>
    </row>
    <row r="2621" ht="15">
      <c r="F2621" s="5"/>
    </row>
    <row r="2622" ht="15">
      <c r="F2622" s="5"/>
    </row>
    <row r="2623" ht="15">
      <c r="F2623" s="5"/>
    </row>
    <row r="2624" ht="15">
      <c r="F2624" s="5"/>
    </row>
    <row r="2625" ht="15">
      <c r="F2625" s="5"/>
    </row>
    <row r="2626" ht="15">
      <c r="F2626" s="5"/>
    </row>
    <row r="2627" ht="15">
      <c r="F2627" s="5"/>
    </row>
    <row r="2628" ht="15">
      <c r="F2628" s="5"/>
    </row>
    <row r="2629" ht="15">
      <c r="F2629" s="5"/>
    </row>
    <row r="2630" ht="15">
      <c r="F2630" s="5"/>
    </row>
    <row r="2631" ht="15">
      <c r="F2631" s="5"/>
    </row>
    <row r="2632" ht="15">
      <c r="F2632" s="5"/>
    </row>
    <row r="2633" ht="15">
      <c r="F2633" s="5"/>
    </row>
    <row r="2634" ht="15">
      <c r="F2634" s="5"/>
    </row>
    <row r="2635" ht="15">
      <c r="F2635" s="5"/>
    </row>
    <row r="2636" ht="15">
      <c r="F2636" s="5"/>
    </row>
    <row r="2637" ht="15">
      <c r="F2637" s="5"/>
    </row>
    <row r="2638" ht="15">
      <c r="F2638" s="5"/>
    </row>
    <row r="2639" ht="15">
      <c r="F2639" s="5"/>
    </row>
    <row r="2640" ht="15">
      <c r="F2640" s="5"/>
    </row>
    <row r="2641" ht="15">
      <c r="F2641" s="5"/>
    </row>
    <row r="2642" ht="15">
      <c r="F2642" s="5"/>
    </row>
    <row r="2643" ht="15">
      <c r="F2643" s="5"/>
    </row>
    <row r="2644" ht="15">
      <c r="F2644" s="5"/>
    </row>
    <row r="2645" ht="15">
      <c r="F2645" s="5"/>
    </row>
    <row r="2646" ht="15">
      <c r="F2646" s="5"/>
    </row>
    <row r="2647" ht="15">
      <c r="F2647" s="5"/>
    </row>
    <row r="2648" ht="15">
      <c r="F2648" s="5"/>
    </row>
    <row r="2649" ht="15">
      <c r="F2649" s="5"/>
    </row>
    <row r="2650" ht="15">
      <c r="F2650" s="5"/>
    </row>
    <row r="2651" ht="15">
      <c r="F2651" s="5"/>
    </row>
    <row r="2652" ht="15">
      <c r="F2652" s="5"/>
    </row>
    <row r="2653" ht="15">
      <c r="F2653" s="5"/>
    </row>
    <row r="2654" ht="15">
      <c r="F2654" s="5"/>
    </row>
    <row r="2655" ht="15">
      <c r="F2655" s="5"/>
    </row>
    <row r="2656" ht="15">
      <c r="F2656" s="5"/>
    </row>
    <row r="2657" ht="15">
      <c r="F2657" s="5"/>
    </row>
    <row r="2658" ht="15">
      <c r="F2658" s="5"/>
    </row>
    <row r="2659" ht="15">
      <c r="F2659" s="5"/>
    </row>
    <row r="2660" ht="15">
      <c r="F2660" s="5"/>
    </row>
    <row r="2661" ht="15">
      <c r="F2661" s="5"/>
    </row>
    <row r="2662" ht="15">
      <c r="F2662" s="5"/>
    </row>
    <row r="2663" ht="15">
      <c r="F2663" s="5"/>
    </row>
    <row r="2664" ht="15">
      <c r="F2664" s="5"/>
    </row>
    <row r="2665" ht="15">
      <c r="F2665" s="5"/>
    </row>
    <row r="2666" ht="15">
      <c r="F2666" s="5"/>
    </row>
    <row r="2667" ht="15">
      <c r="F2667" s="5"/>
    </row>
    <row r="2668" ht="15">
      <c r="F2668" s="5"/>
    </row>
    <row r="2669" ht="15">
      <c r="F2669" s="5"/>
    </row>
    <row r="2670" ht="15">
      <c r="F2670" s="5"/>
    </row>
    <row r="2671" ht="15">
      <c r="F2671" s="5"/>
    </row>
    <row r="2672" ht="15">
      <c r="F2672" s="5"/>
    </row>
    <row r="2673" ht="15">
      <c r="F2673" s="5"/>
    </row>
    <row r="2674" ht="15">
      <c r="F2674" s="5"/>
    </row>
    <row r="2675" ht="15">
      <c r="F2675" s="5"/>
    </row>
    <row r="2676" ht="15">
      <c r="F2676" s="5"/>
    </row>
    <row r="2677" ht="15">
      <c r="F2677" s="5"/>
    </row>
    <row r="2678" ht="15">
      <c r="F2678" s="5"/>
    </row>
    <row r="2679" ht="15">
      <c r="F2679" s="5"/>
    </row>
    <row r="2680" ht="15">
      <c r="F2680" s="5"/>
    </row>
    <row r="2681" ht="15">
      <c r="F2681" s="5"/>
    </row>
    <row r="2682" ht="15">
      <c r="F2682" s="5"/>
    </row>
    <row r="2683" ht="15">
      <c r="F2683" s="5"/>
    </row>
    <row r="2684" ht="15">
      <c r="F2684" s="5"/>
    </row>
    <row r="2685" ht="15">
      <c r="F2685" s="5"/>
    </row>
    <row r="2686" ht="15">
      <c r="F2686" s="5"/>
    </row>
    <row r="2687" ht="15">
      <c r="F2687" s="5"/>
    </row>
    <row r="2688" ht="15">
      <c r="F2688" s="5"/>
    </row>
    <row r="2689" ht="15">
      <c r="F2689" s="5"/>
    </row>
    <row r="2690" ht="15">
      <c r="F2690" s="5"/>
    </row>
    <row r="2691" ht="15">
      <c r="F2691" s="5"/>
    </row>
    <row r="2692" ht="15">
      <c r="F2692" s="5"/>
    </row>
    <row r="2693" ht="15">
      <c r="F2693" s="5"/>
    </row>
    <row r="2694" ht="15">
      <c r="F2694" s="5"/>
    </row>
    <row r="2695" ht="15">
      <c r="F2695" s="5"/>
    </row>
    <row r="2696" ht="15">
      <c r="F2696" s="5"/>
    </row>
    <row r="2697" ht="15">
      <c r="F2697" s="5"/>
    </row>
    <row r="2698" ht="15">
      <c r="F2698" s="5"/>
    </row>
    <row r="2699" ht="15">
      <c r="F2699" s="5"/>
    </row>
    <row r="2700" ht="15">
      <c r="F2700" s="5"/>
    </row>
    <row r="2701" ht="15">
      <c r="F2701" s="5"/>
    </row>
    <row r="2702" ht="15">
      <c r="F2702" s="5"/>
    </row>
    <row r="2703" ht="15">
      <c r="F2703" s="5"/>
    </row>
    <row r="2704" ht="15">
      <c r="F2704" s="5"/>
    </row>
    <row r="2705" ht="15">
      <c r="F2705" s="5"/>
    </row>
    <row r="2706" ht="15">
      <c r="F2706" s="5"/>
    </row>
    <row r="2707" ht="15">
      <c r="F2707" s="5"/>
    </row>
    <row r="2708" ht="15">
      <c r="F2708" s="5"/>
    </row>
    <row r="2709" ht="15">
      <c r="F2709" s="5"/>
    </row>
    <row r="2710" ht="15">
      <c r="F2710" s="5"/>
    </row>
    <row r="2711" ht="15">
      <c r="F2711" s="5"/>
    </row>
    <row r="2712" ht="15">
      <c r="F2712" s="5"/>
    </row>
    <row r="2713" ht="15">
      <c r="F2713" s="5"/>
    </row>
    <row r="2714" ht="15">
      <c r="F2714" s="5"/>
    </row>
    <row r="2715" ht="15">
      <c r="F2715" s="5"/>
    </row>
    <row r="2716" ht="15">
      <c r="F2716" s="5"/>
    </row>
    <row r="2717" ht="15">
      <c r="F2717" s="5"/>
    </row>
    <row r="2718" ht="15">
      <c r="F2718" s="5"/>
    </row>
    <row r="2719" ht="15">
      <c r="F2719" s="5"/>
    </row>
    <row r="2720" ht="15">
      <c r="F2720" s="5"/>
    </row>
    <row r="2721" ht="15">
      <c r="F2721" s="5"/>
    </row>
    <row r="2722" ht="15">
      <c r="F2722" s="5"/>
    </row>
    <row r="2723" ht="15">
      <c r="F2723" s="5"/>
    </row>
    <row r="2724" ht="15">
      <c r="F2724" s="5"/>
    </row>
    <row r="2725" ht="15">
      <c r="F2725" s="5"/>
    </row>
    <row r="2726" ht="15">
      <c r="F2726" s="5"/>
    </row>
    <row r="2727" ht="15">
      <c r="F2727" s="5"/>
    </row>
    <row r="2728" ht="15">
      <c r="F2728" s="5"/>
    </row>
    <row r="2729" ht="15">
      <c r="F2729" s="5"/>
    </row>
    <row r="2730" ht="15">
      <c r="F2730" s="5"/>
    </row>
    <row r="2731" ht="15">
      <c r="F2731" s="5"/>
    </row>
    <row r="2732" ht="15">
      <c r="F2732" s="5"/>
    </row>
    <row r="2733" ht="15">
      <c r="F2733" s="5"/>
    </row>
    <row r="2734" ht="15">
      <c r="F2734" s="5"/>
    </row>
    <row r="2735" ht="15">
      <c r="F2735" s="5"/>
    </row>
    <row r="2736" ht="15">
      <c r="F2736" s="5"/>
    </row>
    <row r="2737" ht="15">
      <c r="F2737" s="5"/>
    </row>
    <row r="2738" ht="15">
      <c r="F2738" s="5"/>
    </row>
    <row r="2739" ht="15">
      <c r="F2739" s="5"/>
    </row>
    <row r="2740" ht="15">
      <c r="F2740" s="5"/>
    </row>
    <row r="2741" ht="15">
      <c r="F2741" s="5"/>
    </row>
    <row r="2742" ht="15">
      <c r="F2742" s="5"/>
    </row>
    <row r="2743" ht="15">
      <c r="F2743" s="5"/>
    </row>
    <row r="2744" ht="15">
      <c r="F2744" s="5"/>
    </row>
    <row r="2745" ht="15">
      <c r="F2745" s="5"/>
    </row>
    <row r="2746" ht="15">
      <c r="F2746" s="5"/>
    </row>
    <row r="2747" ht="15">
      <c r="F2747" s="5"/>
    </row>
    <row r="2748" ht="15">
      <c r="F2748" s="5"/>
    </row>
    <row r="2749" ht="15">
      <c r="F2749" s="5"/>
    </row>
    <row r="2750" ht="15">
      <c r="F2750" s="5"/>
    </row>
    <row r="2751" ht="15">
      <c r="F2751" s="5"/>
    </row>
    <row r="2752" ht="15">
      <c r="F2752" s="5"/>
    </row>
    <row r="2753" ht="15">
      <c r="F2753" s="5"/>
    </row>
    <row r="2754" ht="15">
      <c r="F2754" s="5"/>
    </row>
    <row r="2755" ht="15">
      <c r="F2755" s="5"/>
    </row>
    <row r="2756" ht="15">
      <c r="F2756" s="5"/>
    </row>
    <row r="2757" ht="15">
      <c r="F2757" s="5"/>
    </row>
    <row r="2758" ht="15">
      <c r="F2758" s="5"/>
    </row>
    <row r="2759" ht="15">
      <c r="F2759" s="5"/>
    </row>
    <row r="2760" ht="15">
      <c r="F2760" s="5"/>
    </row>
    <row r="2761" ht="15">
      <c r="F2761" s="5"/>
    </row>
    <row r="2762" ht="15">
      <c r="F2762" s="5"/>
    </row>
    <row r="2763" ht="15">
      <c r="F2763" s="5"/>
    </row>
    <row r="2764" ht="15">
      <c r="F2764" s="5"/>
    </row>
    <row r="2765" ht="15">
      <c r="F2765" s="5"/>
    </row>
    <row r="2766" ht="15">
      <c r="F2766" s="5"/>
    </row>
    <row r="2767" ht="15">
      <c r="F2767" s="5"/>
    </row>
    <row r="2768" ht="15">
      <c r="F2768" s="5"/>
    </row>
    <row r="2769" ht="15">
      <c r="F2769" s="5"/>
    </row>
    <row r="2770" ht="15">
      <c r="F2770" s="5"/>
    </row>
    <row r="2771" ht="15">
      <c r="F2771" s="5"/>
    </row>
    <row r="2772" ht="15">
      <c r="F2772" s="5"/>
    </row>
    <row r="2773" ht="15">
      <c r="F2773" s="5"/>
    </row>
    <row r="2774" ht="15">
      <c r="F2774" s="5"/>
    </row>
    <row r="2775" ht="15">
      <c r="F2775" s="5"/>
    </row>
    <row r="2776" ht="15">
      <c r="F2776" s="5"/>
    </row>
    <row r="2777" ht="15">
      <c r="F2777" s="5"/>
    </row>
    <row r="2778" ht="15">
      <c r="F2778" s="5"/>
    </row>
    <row r="2779" ht="15">
      <c r="F2779" s="5"/>
    </row>
    <row r="2780" ht="15">
      <c r="F2780" s="5"/>
    </row>
    <row r="2781" ht="15">
      <c r="F2781" s="5"/>
    </row>
    <row r="2782" ht="15">
      <c r="F2782" s="5"/>
    </row>
    <row r="2783" ht="15">
      <c r="F2783" s="5"/>
    </row>
    <row r="2784" ht="15">
      <c r="F2784" s="5"/>
    </row>
    <row r="2785" ht="15">
      <c r="F2785" s="5"/>
    </row>
    <row r="2786" ht="15">
      <c r="F2786" s="5"/>
    </row>
    <row r="2787" ht="15">
      <c r="F2787" s="5"/>
    </row>
    <row r="2788" ht="15">
      <c r="F2788" s="5"/>
    </row>
    <row r="2789" ht="15">
      <c r="F2789" s="5"/>
    </row>
    <row r="2790" ht="15">
      <c r="F2790" s="5"/>
    </row>
    <row r="2791" ht="15">
      <c r="F2791" s="5"/>
    </row>
    <row r="2792" ht="15">
      <c r="F2792" s="5"/>
    </row>
    <row r="2793" ht="15">
      <c r="F2793" s="5"/>
    </row>
    <row r="2794" ht="15">
      <c r="F2794" s="5"/>
    </row>
    <row r="2795" ht="15">
      <c r="F2795" s="5"/>
    </row>
    <row r="2796" ht="15">
      <c r="F2796" s="5"/>
    </row>
    <row r="2797" ht="15">
      <c r="F2797" s="5"/>
    </row>
    <row r="2798" ht="15">
      <c r="F2798" s="5"/>
    </row>
    <row r="2799" ht="15">
      <c r="F2799" s="5"/>
    </row>
    <row r="2800" ht="15">
      <c r="F2800" s="5"/>
    </row>
    <row r="2801" ht="15">
      <c r="F2801" s="5"/>
    </row>
    <row r="2802" ht="15">
      <c r="F2802" s="5"/>
    </row>
    <row r="2803" ht="15">
      <c r="F2803" s="5"/>
    </row>
    <row r="2804" ht="15">
      <c r="F2804" s="5"/>
    </row>
    <row r="2805" ht="15">
      <c r="F2805" s="5"/>
    </row>
    <row r="2806" ht="15">
      <c r="F2806" s="5"/>
    </row>
    <row r="2807" ht="15">
      <c r="F2807" s="5"/>
    </row>
    <row r="2808" ht="15">
      <c r="F2808" s="5"/>
    </row>
    <row r="2809" ht="15">
      <c r="F2809" s="5"/>
    </row>
    <row r="2810" ht="15">
      <c r="F2810" s="5"/>
    </row>
    <row r="2811" ht="15">
      <c r="F2811" s="5"/>
    </row>
    <row r="2812" ht="15">
      <c r="F2812" s="5"/>
    </row>
    <row r="2813" ht="15">
      <c r="F2813" s="5"/>
    </row>
    <row r="2814" ht="15">
      <c r="F2814" s="5"/>
    </row>
    <row r="2815" ht="15">
      <c r="F2815" s="5"/>
    </row>
    <row r="2816" ht="15">
      <c r="F2816" s="5"/>
    </row>
    <row r="2817" ht="15">
      <c r="F2817" s="5"/>
    </row>
    <row r="2818" ht="15">
      <c r="F2818" s="5"/>
    </row>
    <row r="2819" ht="15">
      <c r="F2819" s="5"/>
    </row>
    <row r="2820" ht="15">
      <c r="F2820" s="5"/>
    </row>
    <row r="2821" ht="15">
      <c r="F2821" s="5"/>
    </row>
    <row r="2822" ht="15">
      <c r="F2822" s="5"/>
    </row>
    <row r="2823" ht="15">
      <c r="F2823" s="5"/>
    </row>
    <row r="2824" ht="15">
      <c r="F2824" s="5"/>
    </row>
    <row r="2825" ht="15">
      <c r="F2825" s="5"/>
    </row>
    <row r="2826" ht="15">
      <c r="F2826" s="5"/>
    </row>
    <row r="2827" ht="15">
      <c r="F2827" s="5"/>
    </row>
    <row r="2828" ht="15">
      <c r="F2828" s="5"/>
    </row>
    <row r="2829" ht="15">
      <c r="F2829" s="5"/>
    </row>
    <row r="2830" ht="15">
      <c r="F2830" s="5"/>
    </row>
    <row r="2831" ht="15">
      <c r="F2831" s="5"/>
    </row>
    <row r="2832" ht="15">
      <c r="F2832" s="5"/>
    </row>
    <row r="2833" ht="15">
      <c r="F2833" s="5"/>
    </row>
    <row r="2834" ht="15">
      <c r="F2834" s="5"/>
    </row>
    <row r="2835" ht="15">
      <c r="F2835" s="5"/>
    </row>
    <row r="2836" ht="15">
      <c r="F2836" s="5"/>
    </row>
    <row r="2837" ht="15">
      <c r="F2837" s="5"/>
    </row>
    <row r="2838" ht="15">
      <c r="F2838" s="5"/>
    </row>
    <row r="2839" ht="15">
      <c r="F2839" s="5"/>
    </row>
    <row r="2840" ht="15">
      <c r="F2840" s="5"/>
    </row>
    <row r="2841" ht="15">
      <c r="F2841" s="5"/>
    </row>
    <row r="2842" ht="15">
      <c r="F2842" s="5"/>
    </row>
    <row r="2843" ht="15">
      <c r="F2843" s="5"/>
    </row>
    <row r="2844" ht="15">
      <c r="F2844" s="5"/>
    </row>
    <row r="2845" ht="15">
      <c r="F2845" s="5"/>
    </row>
    <row r="2846" ht="15">
      <c r="F2846" s="5"/>
    </row>
    <row r="2847" ht="15">
      <c r="F2847" s="5"/>
    </row>
    <row r="2848" ht="15">
      <c r="F2848" s="5"/>
    </row>
    <row r="2849" ht="15">
      <c r="F2849" s="5"/>
    </row>
    <row r="2850" ht="15">
      <c r="F2850" s="5"/>
    </row>
    <row r="2851" ht="15">
      <c r="F2851" s="5"/>
    </row>
    <row r="2852" ht="15">
      <c r="F2852" s="5"/>
    </row>
    <row r="2853" ht="15">
      <c r="F2853" s="5"/>
    </row>
    <row r="2854" ht="15">
      <c r="F2854" s="5"/>
    </row>
    <row r="2855" ht="15">
      <c r="F2855" s="5"/>
    </row>
    <row r="2856" ht="15">
      <c r="F2856" s="5"/>
    </row>
    <row r="2857" ht="15">
      <c r="F2857" s="5"/>
    </row>
    <row r="2858" ht="15">
      <c r="F2858" s="5"/>
    </row>
    <row r="2859" ht="15">
      <c r="F2859" s="5"/>
    </row>
    <row r="2860" ht="15">
      <c r="F2860" s="5"/>
    </row>
    <row r="2861" ht="15">
      <c r="F2861" s="5"/>
    </row>
    <row r="2862" ht="15">
      <c r="F2862" s="5"/>
    </row>
    <row r="2863" ht="15">
      <c r="F2863" s="5"/>
    </row>
    <row r="2864" ht="15">
      <c r="F2864" s="5"/>
    </row>
    <row r="2865" ht="15">
      <c r="F2865" s="5"/>
    </row>
    <row r="2866" ht="15">
      <c r="F2866" s="5"/>
    </row>
    <row r="2867" ht="15">
      <c r="F2867" s="5"/>
    </row>
    <row r="2868" ht="15">
      <c r="F2868" s="5"/>
    </row>
    <row r="2869" ht="15">
      <c r="F2869" s="5"/>
    </row>
    <row r="2870" ht="15">
      <c r="F2870" s="5"/>
    </row>
    <row r="2871" ht="15">
      <c r="F2871" s="5"/>
    </row>
    <row r="2872" ht="15">
      <c r="F2872" s="5"/>
    </row>
    <row r="2873" ht="15">
      <c r="F2873" s="5"/>
    </row>
    <row r="2874" ht="15">
      <c r="F2874" s="5"/>
    </row>
    <row r="2875" ht="15">
      <c r="F2875" s="5"/>
    </row>
    <row r="2876" ht="15">
      <c r="F2876" s="5"/>
    </row>
    <row r="2877" ht="15">
      <c r="F2877" s="5"/>
    </row>
    <row r="2878" ht="15">
      <c r="F2878" s="5"/>
    </row>
    <row r="2879" ht="15">
      <c r="F2879" s="5"/>
    </row>
    <row r="2880" ht="15">
      <c r="F2880" s="5"/>
    </row>
    <row r="2881" ht="15">
      <c r="F2881" s="5"/>
    </row>
    <row r="2882" ht="15">
      <c r="F2882" s="5"/>
    </row>
    <row r="2883" ht="15">
      <c r="F2883" s="5"/>
    </row>
    <row r="2884" ht="15">
      <c r="F2884" s="5"/>
    </row>
    <row r="2885" ht="15">
      <c r="F2885" s="5"/>
    </row>
    <row r="2886" ht="15">
      <c r="F2886" s="5"/>
    </row>
    <row r="2887" ht="15">
      <c r="F2887" s="5"/>
    </row>
    <row r="2888" ht="15">
      <c r="F2888" s="5"/>
    </row>
    <row r="2889" ht="15">
      <c r="F2889" s="5"/>
    </row>
    <row r="2890" ht="15">
      <c r="F2890" s="5"/>
    </row>
    <row r="2891" ht="15">
      <c r="F2891" s="5"/>
    </row>
    <row r="2892" ht="15">
      <c r="F2892" s="5"/>
    </row>
    <row r="2893" ht="15">
      <c r="F2893" s="5"/>
    </row>
    <row r="2894" ht="15">
      <c r="F2894" s="5"/>
    </row>
    <row r="2895" ht="15">
      <c r="F2895" s="5"/>
    </row>
    <row r="2896" ht="15">
      <c r="F2896" s="5"/>
    </row>
    <row r="2897" ht="15">
      <c r="F2897" s="5"/>
    </row>
    <row r="2898" ht="15">
      <c r="F2898" s="5"/>
    </row>
    <row r="2899" ht="15">
      <c r="F2899" s="5"/>
    </row>
    <row r="2900" ht="15">
      <c r="F2900" s="5"/>
    </row>
    <row r="2901" ht="15">
      <c r="F2901" s="5"/>
    </row>
    <row r="2902" ht="15">
      <c r="F2902" s="5"/>
    </row>
    <row r="2903" ht="15">
      <c r="F2903" s="5"/>
    </row>
    <row r="2904" ht="15">
      <c r="F2904" s="5"/>
    </row>
    <row r="2905" ht="15">
      <c r="F2905" s="5"/>
    </row>
    <row r="2906" ht="15">
      <c r="F2906" s="5"/>
    </row>
    <row r="2907" ht="15">
      <c r="F2907" s="5"/>
    </row>
    <row r="2908" ht="15">
      <c r="F2908" s="5"/>
    </row>
    <row r="2909" ht="15">
      <c r="F2909" s="5"/>
    </row>
    <row r="2910" ht="15">
      <c r="F2910" s="5"/>
    </row>
    <row r="2911" ht="15">
      <c r="F2911" s="5"/>
    </row>
    <row r="2912" ht="15">
      <c r="F2912" s="5"/>
    </row>
    <row r="2913" ht="15">
      <c r="F2913" s="5"/>
    </row>
    <row r="2914" ht="15">
      <c r="F2914" s="5"/>
    </row>
    <row r="2915" ht="15">
      <c r="F2915" s="5"/>
    </row>
    <row r="2916" ht="15">
      <c r="F2916" s="5"/>
    </row>
    <row r="2917" ht="15">
      <c r="F2917" s="5"/>
    </row>
    <row r="2918" ht="15">
      <c r="F2918" s="5"/>
    </row>
    <row r="2919" ht="15">
      <c r="F2919" s="5"/>
    </row>
    <row r="2920" ht="15">
      <c r="F2920" s="5"/>
    </row>
    <row r="2921" ht="15">
      <c r="F2921" s="5"/>
    </row>
    <row r="2922" ht="15">
      <c r="F2922" s="5"/>
    </row>
    <row r="2923" ht="15">
      <c r="F2923" s="5"/>
    </row>
    <row r="2924" ht="15">
      <c r="F2924" s="5"/>
    </row>
    <row r="2925" ht="15">
      <c r="F2925" s="5"/>
    </row>
    <row r="2926" ht="15">
      <c r="F2926" s="5"/>
    </row>
    <row r="2927" ht="15">
      <c r="F2927" s="5"/>
    </row>
    <row r="2928" ht="15">
      <c r="F2928" s="5"/>
    </row>
    <row r="2929" ht="15">
      <c r="F2929" s="5"/>
    </row>
    <row r="2930" ht="15">
      <c r="F2930" s="5"/>
    </row>
    <row r="2931" ht="15">
      <c r="F2931" s="5"/>
    </row>
    <row r="2932" ht="15">
      <c r="F2932" s="5"/>
    </row>
    <row r="2933" ht="15">
      <c r="F2933" s="5"/>
    </row>
    <row r="2934" ht="15">
      <c r="F2934" s="5"/>
    </row>
    <row r="2935" ht="15">
      <c r="F2935" s="5"/>
    </row>
    <row r="2936" ht="15">
      <c r="F2936" s="5"/>
    </row>
    <row r="2937" ht="15">
      <c r="F2937" s="5"/>
    </row>
    <row r="2938" ht="15">
      <c r="F2938" s="5"/>
    </row>
    <row r="2939" ht="15">
      <c r="F2939" s="5"/>
    </row>
    <row r="2940" ht="15">
      <c r="F2940" s="5"/>
    </row>
    <row r="2941" ht="15">
      <c r="F2941" s="5"/>
    </row>
    <row r="2942" ht="15">
      <c r="F2942" s="5"/>
    </row>
    <row r="2943" ht="15">
      <c r="F2943" s="5"/>
    </row>
    <row r="2944" ht="15">
      <c r="F2944" s="5"/>
    </row>
    <row r="2945" ht="15">
      <c r="F2945" s="5"/>
    </row>
    <row r="2946" ht="15">
      <c r="F2946" s="5"/>
    </row>
    <row r="2947" ht="15">
      <c r="F2947" s="5"/>
    </row>
    <row r="2948" ht="15">
      <c r="F2948" s="5"/>
    </row>
    <row r="2949" ht="15">
      <c r="F2949" s="5"/>
    </row>
    <row r="2950" ht="15">
      <c r="F2950" s="5"/>
    </row>
    <row r="2951" ht="15">
      <c r="F2951" s="5"/>
    </row>
    <row r="2952" ht="15">
      <c r="F2952" s="5"/>
    </row>
    <row r="2953" ht="15">
      <c r="F2953" s="5"/>
    </row>
    <row r="2954" ht="15">
      <c r="F2954" s="5"/>
    </row>
    <row r="2955" ht="15">
      <c r="F2955" s="5"/>
    </row>
    <row r="2956" ht="15">
      <c r="F2956" s="5"/>
    </row>
    <row r="2957" ht="15">
      <c r="F2957" s="5"/>
    </row>
    <row r="2958" ht="15">
      <c r="F2958" s="5"/>
    </row>
    <row r="2959" ht="15">
      <c r="F2959" s="5"/>
    </row>
    <row r="2960" ht="15">
      <c r="F2960" s="5"/>
    </row>
    <row r="2961" ht="15">
      <c r="F2961" s="5"/>
    </row>
    <row r="2962" ht="15">
      <c r="F2962" s="5"/>
    </row>
    <row r="2963" ht="15">
      <c r="F2963" s="5"/>
    </row>
    <row r="2964" ht="15">
      <c r="F2964" s="5"/>
    </row>
    <row r="2965" ht="15">
      <c r="F2965" s="5"/>
    </row>
    <row r="2966" ht="15">
      <c r="F2966" s="5"/>
    </row>
    <row r="2967" ht="15">
      <c r="F2967" s="5"/>
    </row>
    <row r="2968" ht="15">
      <c r="F2968" s="5"/>
    </row>
    <row r="2969" ht="15">
      <c r="F2969" s="5"/>
    </row>
    <row r="2970" ht="15">
      <c r="F2970" s="5"/>
    </row>
    <row r="2971" ht="15">
      <c r="F2971" s="5"/>
    </row>
    <row r="2972" ht="15">
      <c r="F2972" s="5"/>
    </row>
    <row r="2973" ht="15">
      <c r="F2973" s="5"/>
    </row>
    <row r="2974" ht="15">
      <c r="F2974" s="5"/>
    </row>
    <row r="2975" ht="15">
      <c r="F2975" s="5"/>
    </row>
    <row r="2976" ht="15">
      <c r="F2976" s="5"/>
    </row>
    <row r="2977" ht="15">
      <c r="F2977" s="5"/>
    </row>
    <row r="2978" ht="15">
      <c r="F2978" s="5"/>
    </row>
    <row r="2979" ht="15">
      <c r="F2979" s="5"/>
    </row>
    <row r="2980" ht="15">
      <c r="F2980" s="5"/>
    </row>
    <row r="2981" ht="15">
      <c r="F2981" s="5"/>
    </row>
    <row r="2982" ht="15">
      <c r="F2982" s="5"/>
    </row>
    <row r="2983" ht="15">
      <c r="F2983" s="5"/>
    </row>
    <row r="2984" ht="15">
      <c r="F2984" s="5"/>
    </row>
    <row r="2985" ht="15">
      <c r="F2985" s="5"/>
    </row>
    <row r="2986" ht="15">
      <c r="F2986" s="5"/>
    </row>
    <row r="2987" ht="15">
      <c r="F2987" s="5"/>
    </row>
    <row r="2988" ht="15">
      <c r="F2988" s="5"/>
    </row>
    <row r="2989" ht="15">
      <c r="F2989" s="5"/>
    </row>
    <row r="2990" ht="15">
      <c r="F2990" s="5"/>
    </row>
    <row r="2991" ht="15">
      <c r="F2991" s="5"/>
    </row>
    <row r="2992" ht="15">
      <c r="F2992" s="5"/>
    </row>
    <row r="2993" ht="15">
      <c r="F2993" s="5"/>
    </row>
    <row r="2994" ht="15">
      <c r="F2994" s="5"/>
    </row>
    <row r="2995" ht="15">
      <c r="F2995" s="5"/>
    </row>
    <row r="2996" ht="15">
      <c r="F2996" s="5"/>
    </row>
    <row r="2997" ht="15">
      <c r="F2997" s="5"/>
    </row>
    <row r="2998" ht="15">
      <c r="F2998" s="5"/>
    </row>
    <row r="2999" ht="15">
      <c r="F2999" s="5"/>
    </row>
    <row r="3000" ht="15">
      <c r="F3000" s="5"/>
    </row>
    <row r="3001" ht="15">
      <c r="F3001" s="5"/>
    </row>
    <row r="3002" ht="15">
      <c r="F3002" s="5"/>
    </row>
    <row r="3003" ht="15">
      <c r="F3003" s="5"/>
    </row>
    <row r="3004" ht="15">
      <c r="F3004" s="5"/>
    </row>
    <row r="3005" ht="15">
      <c r="F3005" s="5"/>
    </row>
    <row r="3006" ht="15">
      <c r="F3006" s="5"/>
    </row>
    <row r="3007" ht="15">
      <c r="F3007" s="5"/>
    </row>
    <row r="3008" ht="15">
      <c r="F3008" s="5"/>
    </row>
    <row r="3009" ht="15">
      <c r="F3009" s="5"/>
    </row>
    <row r="3010" ht="15">
      <c r="F3010" s="5"/>
    </row>
    <row r="3011" ht="15">
      <c r="F3011" s="5"/>
    </row>
    <row r="3012" ht="15">
      <c r="F3012" s="5"/>
    </row>
    <row r="3013" ht="15">
      <c r="F3013" s="5"/>
    </row>
    <row r="3014" ht="15">
      <c r="F3014" s="5"/>
    </row>
    <row r="3015" ht="15">
      <c r="F3015" s="5"/>
    </row>
    <row r="3016" ht="15">
      <c r="F3016" s="5"/>
    </row>
    <row r="3017" ht="15">
      <c r="F3017" s="5"/>
    </row>
    <row r="3018" ht="15">
      <c r="F3018" s="5"/>
    </row>
    <row r="3019" ht="15">
      <c r="F3019" s="5"/>
    </row>
    <row r="3020" ht="15">
      <c r="F3020" s="5"/>
    </row>
    <row r="3021" ht="15">
      <c r="F3021" s="5"/>
    </row>
    <row r="3022" ht="15">
      <c r="F3022" s="5"/>
    </row>
    <row r="3023" ht="15">
      <c r="F3023" s="5"/>
    </row>
    <row r="3024" ht="15">
      <c r="F3024" s="5"/>
    </row>
    <row r="3025" ht="15">
      <c r="F3025" s="5"/>
    </row>
    <row r="3026" ht="15">
      <c r="F3026" s="5"/>
    </row>
    <row r="3027" ht="15">
      <c r="F3027" s="5"/>
    </row>
    <row r="3028" ht="15">
      <c r="F3028" s="5"/>
    </row>
    <row r="3029" ht="15">
      <c r="F3029" s="5"/>
    </row>
    <row r="3030" ht="15">
      <c r="F3030" s="5"/>
    </row>
    <row r="3031" ht="15">
      <c r="F3031" s="5"/>
    </row>
    <row r="3032" ht="15">
      <c r="F3032" s="5"/>
    </row>
    <row r="3033" ht="15">
      <c r="F3033" s="5"/>
    </row>
    <row r="3034" ht="15">
      <c r="F3034" s="5"/>
    </row>
    <row r="3035" ht="15">
      <c r="F3035" s="5"/>
    </row>
    <row r="3036" ht="15">
      <c r="F3036" s="5"/>
    </row>
    <row r="3037" ht="15">
      <c r="F3037" s="5"/>
    </row>
    <row r="3038" ht="15">
      <c r="F3038" s="5"/>
    </row>
    <row r="3039" ht="15">
      <c r="F3039" s="5"/>
    </row>
    <row r="3040" ht="15">
      <c r="F3040" s="5"/>
    </row>
    <row r="3041" ht="15">
      <c r="F3041" s="5"/>
    </row>
    <row r="3042" ht="15">
      <c r="F3042" s="5"/>
    </row>
    <row r="3043" ht="15">
      <c r="F3043" s="5"/>
    </row>
    <row r="3044" ht="15">
      <c r="F3044" s="5"/>
    </row>
    <row r="3045" ht="15">
      <c r="F3045" s="5"/>
    </row>
    <row r="3046" ht="15">
      <c r="F3046" s="5"/>
    </row>
    <row r="3047" ht="15">
      <c r="F3047" s="5"/>
    </row>
    <row r="3048" ht="15">
      <c r="F3048" s="5"/>
    </row>
    <row r="3049" ht="15">
      <c r="F3049" s="5"/>
    </row>
    <row r="3050" ht="15">
      <c r="F3050" s="5"/>
    </row>
    <row r="3051" ht="15">
      <c r="F3051" s="5"/>
    </row>
    <row r="3052" ht="15">
      <c r="F3052" s="5"/>
    </row>
    <row r="3053" ht="15">
      <c r="F3053" s="5"/>
    </row>
    <row r="3054" ht="15">
      <c r="F3054" s="5"/>
    </row>
    <row r="3055" ht="15">
      <c r="F3055" s="5"/>
    </row>
    <row r="3056" ht="15">
      <c r="F3056" s="5"/>
    </row>
    <row r="3057" ht="15">
      <c r="F3057" s="5"/>
    </row>
    <row r="3058" ht="15">
      <c r="F3058" s="5"/>
    </row>
    <row r="3059" ht="15">
      <c r="F3059" s="5"/>
    </row>
    <row r="3060" ht="15">
      <c r="F3060" s="5"/>
    </row>
    <row r="3061" ht="15">
      <c r="F3061" s="5"/>
    </row>
    <row r="3062" ht="15">
      <c r="F3062" s="5"/>
    </row>
    <row r="3063" ht="15">
      <c r="F3063" s="5"/>
    </row>
    <row r="3064" ht="15">
      <c r="F3064" s="5"/>
    </row>
    <row r="3065" ht="15">
      <c r="F3065" s="5"/>
    </row>
    <row r="3066" ht="15">
      <c r="F3066" s="5"/>
    </row>
    <row r="3067" ht="15">
      <c r="F3067" s="5"/>
    </row>
    <row r="3068" ht="15">
      <c r="F3068" s="5"/>
    </row>
    <row r="3069" ht="15">
      <c r="F3069" s="5"/>
    </row>
    <row r="3070" ht="15">
      <c r="F3070" s="5"/>
    </row>
    <row r="3071" ht="15">
      <c r="F3071" s="5"/>
    </row>
    <row r="3072" ht="15">
      <c r="F3072" s="5"/>
    </row>
    <row r="3073" ht="15">
      <c r="F3073" s="5"/>
    </row>
    <row r="3074" ht="15">
      <c r="F3074" s="5"/>
    </row>
    <row r="3075" ht="15">
      <c r="F3075" s="5"/>
    </row>
    <row r="3076" ht="15">
      <c r="F3076" s="5"/>
    </row>
    <row r="3077" ht="15">
      <c r="F3077" s="5"/>
    </row>
    <row r="3078" ht="15">
      <c r="F3078" s="5"/>
    </row>
    <row r="3079" ht="15">
      <c r="F3079" s="5"/>
    </row>
    <row r="3080" ht="15">
      <c r="F3080" s="5"/>
    </row>
    <row r="3081" ht="15">
      <c r="F3081" s="5"/>
    </row>
    <row r="3082" ht="15">
      <c r="F3082" s="5"/>
    </row>
    <row r="3083" ht="15">
      <c r="F3083" s="5"/>
    </row>
    <row r="3084" ht="15">
      <c r="F3084" s="5"/>
    </row>
    <row r="3085" ht="15">
      <c r="F3085" s="5"/>
    </row>
    <row r="3086" ht="15">
      <c r="F3086" s="5"/>
    </row>
    <row r="3087" ht="15">
      <c r="F3087" s="5"/>
    </row>
    <row r="3088" ht="15">
      <c r="F3088" s="5"/>
    </row>
    <row r="3089" ht="15">
      <c r="F3089" s="5"/>
    </row>
    <row r="3090" ht="15">
      <c r="F3090" s="5"/>
    </row>
    <row r="3091" ht="15">
      <c r="F3091" s="5"/>
    </row>
    <row r="3092" ht="15">
      <c r="F3092" s="5"/>
    </row>
    <row r="3093" ht="15">
      <c r="F3093" s="5"/>
    </row>
    <row r="3094" ht="15">
      <c r="F3094" s="5"/>
    </row>
    <row r="3095" ht="15">
      <c r="F3095" s="5"/>
    </row>
    <row r="3096" ht="15">
      <c r="F3096" s="5"/>
    </row>
    <row r="3097" ht="15">
      <c r="F3097" s="5"/>
    </row>
    <row r="3098" ht="15">
      <c r="F3098" s="5"/>
    </row>
    <row r="3099" ht="15">
      <c r="F3099" s="5"/>
    </row>
    <row r="3100" ht="15">
      <c r="F3100" s="5"/>
    </row>
    <row r="3101" ht="15">
      <c r="F3101" s="5"/>
    </row>
    <row r="3102" ht="15">
      <c r="F3102" s="5"/>
    </row>
    <row r="3103" ht="15">
      <c r="F3103" s="5"/>
    </row>
    <row r="3104" ht="15">
      <c r="F3104" s="5"/>
    </row>
    <row r="3105" ht="15">
      <c r="F3105" s="5"/>
    </row>
    <row r="3106" ht="15">
      <c r="F3106" s="5"/>
    </row>
    <row r="3107" ht="15">
      <c r="F3107" s="5"/>
    </row>
    <row r="3108" ht="15">
      <c r="F3108" s="5"/>
    </row>
    <row r="3109" ht="15">
      <c r="F3109" s="5"/>
    </row>
    <row r="3110" ht="15">
      <c r="F3110" s="5"/>
    </row>
    <row r="3111" ht="15">
      <c r="F3111" s="5"/>
    </row>
    <row r="3112" ht="15">
      <c r="F3112" s="5"/>
    </row>
    <row r="3113" ht="15">
      <c r="F3113" s="5"/>
    </row>
    <row r="3114" ht="15">
      <c r="F3114" s="5"/>
    </row>
    <row r="3115" ht="15">
      <c r="F3115" s="5"/>
    </row>
    <row r="3116" ht="15">
      <c r="F3116" s="5"/>
    </row>
    <row r="3117" ht="15">
      <c r="F3117" s="5"/>
    </row>
    <row r="3118" ht="15">
      <c r="F3118" s="5"/>
    </row>
    <row r="3119" ht="15">
      <c r="F3119" s="5"/>
    </row>
    <row r="3120" ht="15">
      <c r="F3120" s="5"/>
    </row>
    <row r="3121" ht="15">
      <c r="F3121" s="5"/>
    </row>
    <row r="3122" ht="15">
      <c r="F3122" s="5"/>
    </row>
    <row r="3123" ht="15">
      <c r="F3123" s="5"/>
    </row>
    <row r="3124" ht="15">
      <c r="F3124" s="5"/>
    </row>
    <row r="3125" ht="15">
      <c r="F3125" s="5"/>
    </row>
    <row r="3126" ht="15">
      <c r="F3126" s="5"/>
    </row>
    <row r="3127" ht="15">
      <c r="F3127" s="5"/>
    </row>
    <row r="3128" ht="15">
      <c r="F3128" s="5"/>
    </row>
    <row r="3129" ht="15">
      <c r="F3129" s="5"/>
    </row>
    <row r="3130" ht="15">
      <c r="F3130" s="5"/>
    </row>
    <row r="3131" ht="15">
      <c r="F3131" s="5"/>
    </row>
    <row r="3132" ht="15">
      <c r="F3132" s="5"/>
    </row>
    <row r="3133" ht="15">
      <c r="F3133" s="5"/>
    </row>
    <row r="3134" ht="15">
      <c r="F3134" s="5"/>
    </row>
    <row r="3135" ht="15">
      <c r="F3135" s="5"/>
    </row>
    <row r="3136" ht="15">
      <c r="F3136" s="5"/>
    </row>
    <row r="3137" ht="15">
      <c r="F3137" s="5"/>
    </row>
    <row r="3138" ht="15">
      <c r="F3138" s="5"/>
    </row>
    <row r="3139" ht="15">
      <c r="F3139" s="5"/>
    </row>
    <row r="3140" ht="15">
      <c r="F3140" s="5"/>
    </row>
    <row r="3141" ht="15">
      <c r="F3141" s="5"/>
    </row>
    <row r="3142" ht="15">
      <c r="F3142" s="5"/>
    </row>
    <row r="3143" ht="15">
      <c r="F3143" s="5"/>
    </row>
    <row r="3144" ht="15">
      <c r="F3144" s="5"/>
    </row>
    <row r="3145" ht="15">
      <c r="F3145" s="5"/>
    </row>
    <row r="3146" ht="15">
      <c r="F3146" s="5"/>
    </row>
    <row r="3147" ht="15">
      <c r="F3147" s="5"/>
    </row>
    <row r="3148" ht="15">
      <c r="F3148" s="5"/>
    </row>
    <row r="3149" ht="15">
      <c r="F3149" s="5"/>
    </row>
    <row r="3150" ht="15">
      <c r="F3150" s="5"/>
    </row>
    <row r="3151" ht="15">
      <c r="F3151" s="5"/>
    </row>
    <row r="3152" ht="15">
      <c r="F3152" s="5"/>
    </row>
    <row r="3153" ht="15">
      <c r="F3153" s="5"/>
    </row>
    <row r="3154" ht="15">
      <c r="F3154" s="5"/>
    </row>
    <row r="3155" ht="15">
      <c r="F3155" s="5"/>
    </row>
    <row r="3156" ht="15">
      <c r="F3156" s="5"/>
    </row>
    <row r="3157" ht="15">
      <c r="F3157" s="5"/>
    </row>
    <row r="3158" ht="15">
      <c r="F3158" s="5"/>
    </row>
    <row r="3159" ht="15">
      <c r="F3159" s="5"/>
    </row>
    <row r="3160" ht="15">
      <c r="F3160" s="5"/>
    </row>
    <row r="3161" ht="15">
      <c r="F3161" s="5"/>
    </row>
    <row r="3162" ht="15">
      <c r="F3162" s="5"/>
    </row>
    <row r="3163" ht="15">
      <c r="F3163" s="5"/>
    </row>
    <row r="3164" ht="15">
      <c r="F3164" s="5"/>
    </row>
    <row r="3165" ht="15">
      <c r="F3165" s="5"/>
    </row>
    <row r="3166" ht="15">
      <c r="F3166" s="5"/>
    </row>
    <row r="3167" ht="15">
      <c r="F3167" s="5"/>
    </row>
    <row r="3168" ht="15">
      <c r="F3168" s="5"/>
    </row>
    <row r="3169" ht="15">
      <c r="F3169" s="5"/>
    </row>
    <row r="3170" ht="15">
      <c r="F3170" s="5"/>
    </row>
    <row r="3171" ht="15">
      <c r="F3171" s="5"/>
    </row>
    <row r="3172" ht="15">
      <c r="F3172" s="5"/>
    </row>
    <row r="3173" ht="15">
      <c r="F3173" s="5"/>
    </row>
    <row r="3174" ht="15">
      <c r="F3174" s="5"/>
    </row>
    <row r="3175" ht="15">
      <c r="F3175" s="5"/>
    </row>
    <row r="3176" ht="15">
      <c r="F3176" s="5"/>
    </row>
    <row r="3177" ht="15">
      <c r="F3177" s="5"/>
    </row>
    <row r="3178" ht="15">
      <c r="F3178" s="5"/>
    </row>
    <row r="3179" ht="15">
      <c r="F3179" s="5"/>
    </row>
    <row r="3180" ht="15">
      <c r="F3180" s="5"/>
    </row>
    <row r="3181" ht="15">
      <c r="F3181" s="5"/>
    </row>
    <row r="3182" ht="15">
      <c r="F3182" s="5"/>
    </row>
    <row r="3183" ht="15">
      <c r="F3183" s="5"/>
    </row>
    <row r="3184" ht="15">
      <c r="F3184" s="5"/>
    </row>
    <row r="3185" ht="15">
      <c r="F3185" s="5"/>
    </row>
    <row r="3186" ht="15">
      <c r="F3186" s="5"/>
    </row>
    <row r="3187" ht="15">
      <c r="F3187" s="5"/>
    </row>
    <row r="3188" ht="15">
      <c r="F3188" s="5"/>
    </row>
    <row r="3189" ht="15">
      <c r="F3189" s="5"/>
    </row>
    <row r="3190" ht="15">
      <c r="F3190" s="5"/>
    </row>
    <row r="3191" ht="15">
      <c r="F3191" s="5"/>
    </row>
    <row r="3192" ht="15">
      <c r="F3192" s="5"/>
    </row>
    <row r="3193" ht="15">
      <c r="F3193" s="5"/>
    </row>
    <row r="3194" ht="15">
      <c r="F3194" s="5"/>
    </row>
    <row r="3195" ht="15">
      <c r="F3195" s="5"/>
    </row>
    <row r="3196" ht="15">
      <c r="F3196" s="5"/>
    </row>
    <row r="3197" ht="15">
      <c r="F3197" s="5"/>
    </row>
    <row r="3198" ht="15">
      <c r="F3198" s="5"/>
    </row>
    <row r="3199" ht="15">
      <c r="F3199" s="5"/>
    </row>
    <row r="3200" ht="15">
      <c r="F3200" s="5"/>
    </row>
    <row r="3201" ht="15">
      <c r="F3201" s="5"/>
    </row>
    <row r="3202" ht="15">
      <c r="F3202" s="5"/>
    </row>
    <row r="3203" ht="15">
      <c r="F3203" s="5"/>
    </row>
    <row r="3204" ht="15">
      <c r="F3204" s="5"/>
    </row>
    <row r="3205" ht="15">
      <c r="F3205" s="5"/>
    </row>
    <row r="3206" ht="15">
      <c r="F3206" s="5"/>
    </row>
    <row r="3207" ht="15">
      <c r="F3207" s="5"/>
    </row>
    <row r="3208" ht="15">
      <c r="F3208" s="5"/>
    </row>
    <row r="3209" ht="15">
      <c r="F3209" s="5"/>
    </row>
    <row r="3210" ht="15">
      <c r="F3210" s="5"/>
    </row>
    <row r="3211" ht="15">
      <c r="F3211" s="5"/>
    </row>
    <row r="3212" ht="15">
      <c r="F3212" s="5"/>
    </row>
    <row r="3213" ht="15">
      <c r="F3213" s="5"/>
    </row>
    <row r="3214" ht="15">
      <c r="F3214" s="5"/>
    </row>
    <row r="3215" ht="15">
      <c r="F3215" s="5"/>
    </row>
    <row r="3216" ht="15">
      <c r="F3216" s="5"/>
    </row>
    <row r="3217" ht="15">
      <c r="F3217" s="5"/>
    </row>
    <row r="3218" ht="15">
      <c r="F3218" s="5"/>
    </row>
    <row r="3219" ht="15">
      <c r="F3219" s="5"/>
    </row>
    <row r="3220" ht="15">
      <c r="F3220" s="5"/>
    </row>
    <row r="3221" ht="15">
      <c r="F3221" s="5"/>
    </row>
    <row r="3222" ht="15">
      <c r="F3222" s="5"/>
    </row>
    <row r="3223" ht="15">
      <c r="F3223" s="5"/>
    </row>
    <row r="3224" ht="15">
      <c r="F3224" s="5"/>
    </row>
    <row r="3225" ht="15">
      <c r="F3225" s="5"/>
    </row>
    <row r="3226" ht="15">
      <c r="F3226" s="5"/>
    </row>
    <row r="3227" ht="15">
      <c r="F3227" s="5"/>
    </row>
    <row r="3228" ht="15">
      <c r="F3228" s="5"/>
    </row>
    <row r="3229" ht="15">
      <c r="F3229" s="5"/>
    </row>
    <row r="3230" ht="15">
      <c r="F3230" s="5"/>
    </row>
    <row r="3231" ht="15">
      <c r="F3231" s="5"/>
    </row>
    <row r="3232" ht="15">
      <c r="F3232" s="5"/>
    </row>
    <row r="3233" ht="15">
      <c r="F3233" s="5"/>
    </row>
    <row r="3234" ht="15">
      <c r="F3234" s="5"/>
    </row>
    <row r="3235" ht="15">
      <c r="F3235" s="5"/>
    </row>
    <row r="3236" ht="15">
      <c r="F3236" s="5"/>
    </row>
    <row r="3237" ht="15">
      <c r="F3237" s="5"/>
    </row>
    <row r="3238" ht="15">
      <c r="F3238" s="5"/>
    </row>
    <row r="3239" ht="15">
      <c r="F3239" s="5"/>
    </row>
    <row r="3240" ht="15">
      <c r="F3240" s="5"/>
    </row>
    <row r="3241" ht="15">
      <c r="F3241" s="5"/>
    </row>
    <row r="3242" ht="15">
      <c r="F3242" s="5"/>
    </row>
    <row r="3243" ht="15">
      <c r="F3243" s="5"/>
    </row>
    <row r="3244" ht="15">
      <c r="F3244" s="5"/>
    </row>
    <row r="3245" ht="15">
      <c r="F3245" s="5"/>
    </row>
    <row r="3246" ht="15">
      <c r="F3246" s="5"/>
    </row>
    <row r="3247" ht="15">
      <c r="F3247" s="5"/>
    </row>
    <row r="3248" ht="15">
      <c r="F3248" s="5"/>
    </row>
    <row r="3249" ht="15">
      <c r="F3249" s="5"/>
    </row>
    <row r="3250" ht="15">
      <c r="F3250" s="5"/>
    </row>
    <row r="3251" ht="15">
      <c r="F3251" s="5"/>
    </row>
    <row r="3252" ht="15">
      <c r="F3252" s="5"/>
    </row>
    <row r="3253" ht="15">
      <c r="F3253" s="5"/>
    </row>
    <row r="3254" ht="15">
      <c r="F3254" s="5"/>
    </row>
    <row r="3255" ht="15">
      <c r="F3255" s="5"/>
    </row>
    <row r="3256" ht="15">
      <c r="F3256" s="5"/>
    </row>
    <row r="3257" ht="15">
      <c r="F3257" s="5"/>
    </row>
    <row r="3258" ht="15">
      <c r="F3258" s="5"/>
    </row>
    <row r="3259" ht="15">
      <c r="F3259" s="5"/>
    </row>
    <row r="3260" ht="15">
      <c r="F3260" s="5"/>
    </row>
    <row r="3261" ht="15">
      <c r="F3261" s="5"/>
    </row>
    <row r="3262" ht="15">
      <c r="F3262" s="5"/>
    </row>
    <row r="3263" ht="15">
      <c r="F3263" s="5"/>
    </row>
    <row r="3264" ht="15">
      <c r="F3264" s="5"/>
    </row>
    <row r="3265" ht="15">
      <c r="F3265" s="5"/>
    </row>
    <row r="3266" ht="15">
      <c r="F3266" s="5"/>
    </row>
    <row r="3267" ht="15">
      <c r="F3267" s="5"/>
    </row>
    <row r="3268" ht="15">
      <c r="F3268" s="5"/>
    </row>
    <row r="3269" ht="15">
      <c r="F3269" s="5"/>
    </row>
    <row r="3270" ht="15">
      <c r="F3270" s="5"/>
    </row>
    <row r="3271" ht="15">
      <c r="F3271" s="5"/>
    </row>
    <row r="3272" ht="15">
      <c r="F3272" s="5"/>
    </row>
    <row r="3273" ht="15">
      <c r="F3273" s="5"/>
    </row>
    <row r="3274" ht="15">
      <c r="F3274" s="5"/>
    </row>
    <row r="3275" ht="15">
      <c r="F3275" s="5"/>
    </row>
    <row r="3276" ht="15">
      <c r="F3276" s="5"/>
    </row>
    <row r="3277" ht="15">
      <c r="F3277" s="5"/>
    </row>
    <row r="3278" ht="15">
      <c r="F3278" s="5"/>
    </row>
    <row r="3279" ht="15">
      <c r="F3279" s="5"/>
    </row>
    <row r="3280" ht="15">
      <c r="F3280" s="5"/>
    </row>
    <row r="3281" ht="15">
      <c r="F3281" s="5"/>
    </row>
    <row r="3282" ht="15">
      <c r="F3282" s="5"/>
    </row>
    <row r="3283" ht="15">
      <c r="F3283" s="5"/>
    </row>
    <row r="3284" ht="15">
      <c r="F3284" s="5"/>
    </row>
    <row r="3285" ht="15">
      <c r="F3285" s="5"/>
    </row>
    <row r="3286" ht="15">
      <c r="F3286" s="5"/>
    </row>
    <row r="3287" ht="15">
      <c r="F3287" s="5"/>
    </row>
    <row r="3288" ht="15">
      <c r="F3288" s="5"/>
    </row>
    <row r="3289" ht="15">
      <c r="F3289" s="5"/>
    </row>
    <row r="3290" ht="15">
      <c r="F3290" s="5"/>
    </row>
    <row r="3291" ht="15">
      <c r="F3291" s="5"/>
    </row>
    <row r="3292" ht="15">
      <c r="F3292" s="5"/>
    </row>
    <row r="3293" ht="15">
      <c r="F3293" s="5"/>
    </row>
    <row r="3294" ht="15">
      <c r="F3294" s="5"/>
    </row>
    <row r="3295" ht="15">
      <c r="F3295" s="5"/>
    </row>
    <row r="3296" ht="15">
      <c r="F3296" s="5"/>
    </row>
    <row r="3297" ht="15">
      <c r="F3297" s="5"/>
    </row>
    <row r="3298" ht="15">
      <c r="F3298" s="5"/>
    </row>
    <row r="3299" ht="15">
      <c r="F3299" s="5"/>
    </row>
    <row r="3300" ht="15">
      <c r="F3300" s="5"/>
    </row>
    <row r="3301" ht="15">
      <c r="F3301" s="5"/>
    </row>
    <row r="3302" ht="15">
      <c r="F3302" s="5"/>
    </row>
    <row r="3303" ht="15">
      <c r="F3303" s="5"/>
    </row>
    <row r="3304" ht="15">
      <c r="F3304" s="5"/>
    </row>
    <row r="3305" ht="15">
      <c r="F3305" s="5"/>
    </row>
    <row r="3306" ht="15">
      <c r="F3306" s="5"/>
    </row>
    <row r="3307" ht="15">
      <c r="F3307" s="5"/>
    </row>
    <row r="3308" ht="15">
      <c r="F3308" s="5"/>
    </row>
    <row r="3309" ht="15">
      <c r="F3309" s="5"/>
    </row>
    <row r="3310" ht="15">
      <c r="F3310" s="5"/>
    </row>
    <row r="3311" ht="15">
      <c r="F3311" s="5"/>
    </row>
    <row r="3312" ht="15">
      <c r="F3312" s="5"/>
    </row>
    <row r="3313" ht="15">
      <c r="F3313" s="5"/>
    </row>
    <row r="3314" ht="15">
      <c r="F3314" s="5"/>
    </row>
    <row r="3315" ht="15">
      <c r="F3315" s="5"/>
    </row>
    <row r="3316" ht="15">
      <c r="F3316" s="5"/>
    </row>
    <row r="3317" ht="15">
      <c r="F3317" s="5"/>
    </row>
    <row r="3318" ht="15">
      <c r="F3318" s="5"/>
    </row>
    <row r="3319" ht="15">
      <c r="F3319" s="5"/>
    </row>
    <row r="3320" ht="15">
      <c r="F3320" s="5"/>
    </row>
    <row r="3321" ht="15">
      <c r="F3321" s="5"/>
    </row>
    <row r="3322" ht="15">
      <c r="F3322" s="5"/>
    </row>
    <row r="3323" ht="15">
      <c r="F3323" s="5"/>
    </row>
    <row r="3324" ht="15">
      <c r="F3324" s="5"/>
    </row>
    <row r="3325" ht="15">
      <c r="F3325" s="5"/>
    </row>
    <row r="3326" ht="15">
      <c r="F3326" s="5"/>
    </row>
    <row r="3327" ht="15">
      <c r="F3327" s="5"/>
    </row>
    <row r="3328" ht="15">
      <c r="F3328" s="5"/>
    </row>
    <row r="3329" ht="15">
      <c r="F3329" s="5"/>
    </row>
    <row r="3330" ht="15">
      <c r="F3330" s="5"/>
    </row>
    <row r="3331" ht="15">
      <c r="F3331" s="5"/>
    </row>
    <row r="3332" ht="15">
      <c r="F3332" s="5"/>
    </row>
    <row r="3333" ht="15">
      <c r="F3333" s="5"/>
    </row>
    <row r="3334" ht="15">
      <c r="F3334" s="5"/>
    </row>
    <row r="3335" ht="15">
      <c r="F3335" s="5"/>
    </row>
    <row r="3336" ht="15">
      <c r="F3336" s="5"/>
    </row>
    <row r="3337" ht="15">
      <c r="F3337" s="5"/>
    </row>
    <row r="3338" ht="15">
      <c r="F3338" s="5"/>
    </row>
    <row r="3339" ht="15">
      <c r="F3339" s="5"/>
    </row>
    <row r="3340" ht="15">
      <c r="F3340" s="5"/>
    </row>
    <row r="3341" ht="15">
      <c r="F3341" s="5"/>
    </row>
    <row r="3342" ht="15">
      <c r="F3342" s="5"/>
    </row>
    <row r="3343" ht="15">
      <c r="F3343" s="5"/>
    </row>
    <row r="3344" ht="15">
      <c r="F3344" s="5"/>
    </row>
    <row r="3345" ht="15">
      <c r="F3345" s="5"/>
    </row>
    <row r="3346" ht="15">
      <c r="F3346" s="5"/>
    </row>
    <row r="3347" ht="15">
      <c r="F3347" s="5"/>
    </row>
    <row r="3348" ht="15">
      <c r="F3348" s="5"/>
    </row>
    <row r="3349" ht="15">
      <c r="F3349" s="5"/>
    </row>
    <row r="3350" ht="15">
      <c r="F3350" s="5"/>
    </row>
    <row r="3351" ht="15">
      <c r="F3351" s="5"/>
    </row>
    <row r="3352" ht="15">
      <c r="F3352" s="5"/>
    </row>
    <row r="3353" ht="15">
      <c r="F3353" s="5"/>
    </row>
    <row r="3354" ht="15">
      <c r="F3354" s="5"/>
    </row>
    <row r="3355" ht="15">
      <c r="F3355" s="5"/>
    </row>
    <row r="3356" ht="15">
      <c r="F3356" s="5"/>
    </row>
    <row r="3357" ht="15">
      <c r="F3357" s="5"/>
    </row>
    <row r="3358" ht="15">
      <c r="F3358" s="5"/>
    </row>
    <row r="3359" ht="15">
      <c r="F3359" s="5"/>
    </row>
    <row r="3360" ht="15">
      <c r="F3360" s="5"/>
    </row>
    <row r="3361" ht="15">
      <c r="F3361" s="5"/>
    </row>
    <row r="3362" ht="15">
      <c r="F3362" s="5"/>
    </row>
    <row r="3363" ht="15">
      <c r="F3363" s="5"/>
    </row>
    <row r="3364" ht="15">
      <c r="F3364" s="5"/>
    </row>
    <row r="3365" ht="15">
      <c r="F3365" s="5"/>
    </row>
    <row r="3366" ht="15">
      <c r="F3366" s="5"/>
    </row>
    <row r="3367" ht="15">
      <c r="F3367" s="5"/>
    </row>
    <row r="3368" ht="15">
      <c r="F3368" s="5"/>
    </row>
    <row r="3369" ht="15">
      <c r="F3369" s="5"/>
    </row>
    <row r="3370" ht="15">
      <c r="F3370" s="5"/>
    </row>
    <row r="3371" ht="15">
      <c r="F3371" s="5"/>
    </row>
    <row r="3372" ht="15">
      <c r="F3372" s="5"/>
    </row>
    <row r="3373" ht="15">
      <c r="F3373" s="5"/>
    </row>
    <row r="3374" ht="15">
      <c r="F3374" s="5"/>
    </row>
    <row r="3375" ht="15">
      <c r="F3375" s="5"/>
    </row>
    <row r="3376" ht="15">
      <c r="F3376" s="5"/>
    </row>
    <row r="3377" ht="15">
      <c r="F3377" s="5"/>
    </row>
    <row r="3378" ht="15">
      <c r="F3378" s="5"/>
    </row>
    <row r="3379" ht="15">
      <c r="F3379" s="5"/>
    </row>
    <row r="3380" ht="15">
      <c r="F3380" s="5"/>
    </row>
    <row r="3381" ht="15">
      <c r="F3381" s="5"/>
    </row>
    <row r="3382" ht="15">
      <c r="F3382" s="5"/>
    </row>
    <row r="3383" ht="15">
      <c r="F3383" s="5"/>
    </row>
    <row r="3384" ht="15">
      <c r="F3384" s="5"/>
    </row>
    <row r="3385" ht="15">
      <c r="F3385" s="5"/>
    </row>
    <row r="3386" ht="15">
      <c r="F3386" s="5"/>
    </row>
    <row r="3387" ht="15">
      <c r="F3387" s="5"/>
    </row>
    <row r="3388" ht="15">
      <c r="F3388" s="5"/>
    </row>
    <row r="3389" ht="15">
      <c r="F3389" s="5"/>
    </row>
    <row r="3390" ht="15">
      <c r="F3390" s="5"/>
    </row>
    <row r="3391" ht="15">
      <c r="F3391" s="5"/>
    </row>
    <row r="3392" ht="15">
      <c r="F3392" s="5"/>
    </row>
    <row r="3393" ht="15">
      <c r="F3393" s="5"/>
    </row>
    <row r="3394" ht="15">
      <c r="F3394" s="5"/>
    </row>
    <row r="3395" ht="15">
      <c r="F3395" s="5"/>
    </row>
    <row r="3396" ht="15">
      <c r="F3396" s="5"/>
    </row>
    <row r="3397" ht="15">
      <c r="F3397" s="5"/>
    </row>
    <row r="3398" ht="15">
      <c r="F3398" s="5"/>
    </row>
    <row r="3399" ht="15">
      <c r="F3399" s="5"/>
    </row>
    <row r="3400" ht="15">
      <c r="F3400" s="5"/>
    </row>
    <row r="3401" ht="15">
      <c r="F3401" s="5"/>
    </row>
    <row r="3402" ht="15">
      <c r="F3402" s="5"/>
    </row>
    <row r="3403" ht="15">
      <c r="F3403" s="5"/>
    </row>
    <row r="3404" ht="15">
      <c r="F3404" s="5"/>
    </row>
    <row r="3405" ht="15">
      <c r="F3405" s="5"/>
    </row>
    <row r="3406" ht="15">
      <c r="F3406" s="5"/>
    </row>
    <row r="3407" ht="15">
      <c r="F3407" s="5"/>
    </row>
    <row r="3408" ht="15">
      <c r="F3408" s="5"/>
    </row>
    <row r="3409" ht="15">
      <c r="F3409" s="5"/>
    </row>
    <row r="3410" ht="15">
      <c r="F3410" s="5"/>
    </row>
    <row r="3411" ht="15">
      <c r="F3411" s="5"/>
    </row>
    <row r="3412" ht="15">
      <c r="F3412" s="5"/>
    </row>
    <row r="3413" ht="15">
      <c r="F3413" s="5"/>
    </row>
    <row r="3414" ht="15">
      <c r="F3414" s="5"/>
    </row>
    <row r="3415" ht="15">
      <c r="F3415" s="5"/>
    </row>
    <row r="3416" ht="15">
      <c r="F3416" s="5"/>
    </row>
    <row r="3417" ht="15">
      <c r="F3417" s="5"/>
    </row>
    <row r="3418" ht="15">
      <c r="F3418" s="5"/>
    </row>
    <row r="3419" ht="15">
      <c r="F3419" s="5"/>
    </row>
    <row r="3420" ht="15">
      <c r="F3420" s="5"/>
    </row>
    <row r="3421" ht="15">
      <c r="F3421" s="5"/>
    </row>
    <row r="3422" ht="15">
      <c r="F3422" s="5"/>
    </row>
    <row r="3423" ht="15">
      <c r="F3423" s="5"/>
    </row>
    <row r="3424" ht="15">
      <c r="F3424" s="5"/>
    </row>
    <row r="3425" ht="15">
      <c r="F3425" s="5"/>
    </row>
    <row r="3426" ht="15">
      <c r="F3426" s="5"/>
    </row>
    <row r="3427" ht="15">
      <c r="F3427" s="5"/>
    </row>
    <row r="3428" ht="15">
      <c r="F3428" s="5"/>
    </row>
    <row r="3429" ht="15">
      <c r="F3429" s="5"/>
    </row>
    <row r="3430" ht="15">
      <c r="F3430" s="5"/>
    </row>
    <row r="3431" ht="15">
      <c r="F3431" s="5"/>
    </row>
    <row r="3432" ht="15">
      <c r="F3432" s="5"/>
    </row>
    <row r="3433" ht="15">
      <c r="F3433" s="5"/>
    </row>
    <row r="3434" ht="15">
      <c r="F3434" s="5"/>
    </row>
    <row r="3435" ht="15">
      <c r="F3435" s="5"/>
    </row>
    <row r="3436" ht="15">
      <c r="F3436" s="5"/>
    </row>
    <row r="3437" ht="15">
      <c r="F3437" s="5"/>
    </row>
    <row r="3438" ht="15">
      <c r="F3438" s="5"/>
    </row>
    <row r="3439" ht="15">
      <c r="F3439" s="5"/>
    </row>
    <row r="3440" ht="15">
      <c r="F3440" s="5"/>
    </row>
    <row r="3441" ht="15">
      <c r="F3441" s="5"/>
    </row>
    <row r="3442" ht="15">
      <c r="F3442" s="5"/>
    </row>
    <row r="3443" ht="15">
      <c r="F3443" s="5"/>
    </row>
    <row r="3444" ht="15">
      <c r="F3444" s="5"/>
    </row>
    <row r="3445" ht="15">
      <c r="F3445" s="5"/>
    </row>
    <row r="3446" ht="15">
      <c r="F3446" s="5"/>
    </row>
    <row r="3447" ht="15">
      <c r="F3447" s="5"/>
    </row>
    <row r="3448" ht="15">
      <c r="F3448" s="5"/>
    </row>
    <row r="3449" ht="15">
      <c r="F3449" s="5"/>
    </row>
    <row r="3450" ht="15">
      <c r="F3450" s="5"/>
    </row>
    <row r="3451" ht="15">
      <c r="F3451" s="5"/>
    </row>
    <row r="3452" ht="15">
      <c r="F3452" s="5"/>
    </row>
    <row r="3453" ht="15">
      <c r="F3453" s="5"/>
    </row>
    <row r="3454" ht="15">
      <c r="F3454" s="5"/>
    </row>
    <row r="3455" ht="15">
      <c r="F3455" s="5"/>
    </row>
    <row r="3456" ht="15">
      <c r="F3456" s="5"/>
    </row>
    <row r="3457" ht="15">
      <c r="F3457" s="5"/>
    </row>
    <row r="3458" ht="15">
      <c r="F3458" s="5"/>
    </row>
    <row r="3459" ht="15">
      <c r="F3459" s="5"/>
    </row>
    <row r="3460" ht="15">
      <c r="F3460" s="5"/>
    </row>
    <row r="3461" ht="15">
      <c r="F3461" s="5"/>
    </row>
    <row r="3462" ht="15">
      <c r="F3462" s="5"/>
    </row>
    <row r="3463" ht="15">
      <c r="F3463" s="5"/>
    </row>
    <row r="3464" ht="15">
      <c r="F3464" s="5"/>
    </row>
    <row r="3465" ht="15">
      <c r="F3465" s="5"/>
    </row>
    <row r="3466" ht="15">
      <c r="F3466" s="5"/>
    </row>
    <row r="3467" ht="15">
      <c r="F3467" s="5"/>
    </row>
    <row r="3468" ht="15">
      <c r="F3468" s="5"/>
    </row>
    <row r="3469" ht="15">
      <c r="F3469" s="5"/>
    </row>
    <row r="3470" ht="15">
      <c r="F3470" s="5"/>
    </row>
    <row r="3471" ht="15">
      <c r="F3471" s="5"/>
    </row>
    <row r="3472" ht="15">
      <c r="F3472" s="5"/>
    </row>
    <row r="3473" ht="15">
      <c r="F3473" s="5"/>
    </row>
    <row r="3474" ht="15">
      <c r="F3474" s="5"/>
    </row>
    <row r="3475" ht="15">
      <c r="F3475" s="5"/>
    </row>
    <row r="3476" ht="15">
      <c r="F3476" s="5"/>
    </row>
    <row r="3477" ht="15">
      <c r="F3477" s="5"/>
    </row>
    <row r="3478" ht="15">
      <c r="F3478" s="5"/>
    </row>
    <row r="3479" ht="15">
      <c r="F3479" s="5"/>
    </row>
    <row r="3480" ht="15">
      <c r="F3480" s="5"/>
    </row>
    <row r="3481" ht="15">
      <c r="F3481" s="5"/>
    </row>
    <row r="3482" ht="15">
      <c r="F3482" s="5"/>
    </row>
    <row r="3483" ht="15">
      <c r="F3483" s="5"/>
    </row>
    <row r="3484" ht="15">
      <c r="F3484" s="5"/>
    </row>
    <row r="3485" ht="15">
      <c r="F3485" s="5"/>
    </row>
    <row r="3486" ht="15">
      <c r="F3486" s="5"/>
    </row>
    <row r="3487" ht="15">
      <c r="F3487" s="5"/>
    </row>
    <row r="3488" ht="15">
      <c r="F3488" s="5"/>
    </row>
    <row r="3489" ht="15">
      <c r="F3489" s="5"/>
    </row>
    <row r="3490" ht="15">
      <c r="F3490" s="5"/>
    </row>
    <row r="3491" ht="15">
      <c r="F3491" s="5"/>
    </row>
    <row r="3492" ht="15">
      <c r="F3492" s="5"/>
    </row>
    <row r="3493" ht="15">
      <c r="F3493" s="5"/>
    </row>
    <row r="3494" ht="15">
      <c r="F3494" s="5"/>
    </row>
    <row r="3495" ht="15">
      <c r="F3495" s="5"/>
    </row>
    <row r="3496" ht="15">
      <c r="F3496" s="5"/>
    </row>
    <row r="3497" ht="15">
      <c r="F3497" s="5"/>
    </row>
    <row r="3498" ht="15">
      <c r="F3498" s="5"/>
    </row>
    <row r="3499" ht="15">
      <c r="F3499" s="5"/>
    </row>
    <row r="3500" ht="15">
      <c r="F3500" s="5"/>
    </row>
    <row r="3501" ht="15">
      <c r="F3501" s="5"/>
    </row>
    <row r="3502" ht="15">
      <c r="F3502" s="5"/>
    </row>
    <row r="3503" ht="15">
      <c r="F3503" s="5"/>
    </row>
    <row r="3504" ht="15">
      <c r="F3504" s="5"/>
    </row>
    <row r="3505" ht="15">
      <c r="F3505" s="5"/>
    </row>
    <row r="3506" ht="15">
      <c r="F3506" s="5"/>
    </row>
    <row r="3507" ht="15">
      <c r="F3507" s="5"/>
    </row>
    <row r="3508" ht="15">
      <c r="F3508" s="5"/>
    </row>
    <row r="3509" ht="15">
      <c r="F3509" s="5"/>
    </row>
    <row r="3510" ht="15">
      <c r="F3510" s="5"/>
    </row>
    <row r="3511" ht="15">
      <c r="F3511" s="5"/>
    </row>
    <row r="3512" ht="15">
      <c r="F3512" s="5"/>
    </row>
    <row r="3513" ht="15">
      <c r="F3513" s="5"/>
    </row>
    <row r="3514" ht="15">
      <c r="F3514" s="5"/>
    </row>
    <row r="3515" ht="15">
      <c r="F3515" s="5"/>
    </row>
    <row r="3516" ht="15">
      <c r="F3516" s="5"/>
    </row>
    <row r="3517" ht="15">
      <c r="F3517" s="5"/>
    </row>
    <row r="3518" ht="15">
      <c r="F3518" s="5"/>
    </row>
    <row r="3519" ht="15">
      <c r="F3519" s="5"/>
    </row>
    <row r="3520" ht="15">
      <c r="F3520" s="5"/>
    </row>
    <row r="3521" ht="15">
      <c r="F3521" s="5"/>
    </row>
    <row r="3522" ht="15">
      <c r="F3522" s="5"/>
    </row>
    <row r="3523" ht="15">
      <c r="F3523" s="5"/>
    </row>
    <row r="3524" ht="15">
      <c r="F3524" s="5"/>
    </row>
    <row r="3525" ht="15">
      <c r="F3525" s="5"/>
    </row>
    <row r="3526" ht="15">
      <c r="F3526" s="5"/>
    </row>
    <row r="3527" ht="15">
      <c r="F3527" s="5"/>
    </row>
    <row r="3528" ht="15">
      <c r="F3528" s="5"/>
    </row>
    <row r="3529" ht="15">
      <c r="F3529" s="5"/>
    </row>
    <row r="3530" ht="15">
      <c r="F3530" s="5"/>
    </row>
    <row r="3531" ht="15">
      <c r="F3531" s="5"/>
    </row>
    <row r="3532" ht="15">
      <c r="F3532" s="5"/>
    </row>
    <row r="3533" ht="15">
      <c r="F3533" s="5"/>
    </row>
    <row r="3534" ht="15">
      <c r="F3534" s="5"/>
    </row>
    <row r="3535" ht="15">
      <c r="F3535" s="5"/>
    </row>
    <row r="3536" ht="15">
      <c r="F3536" s="5"/>
    </row>
    <row r="3537" ht="15">
      <c r="F3537" s="5"/>
    </row>
    <row r="3538" ht="15">
      <c r="F3538" s="5"/>
    </row>
    <row r="3539" ht="15">
      <c r="F3539" s="5"/>
    </row>
    <row r="3540" ht="15">
      <c r="F3540" s="5"/>
    </row>
    <row r="3541" ht="15">
      <c r="F3541" s="5"/>
    </row>
    <row r="3542" ht="15">
      <c r="F3542" s="5"/>
    </row>
    <row r="3543" ht="15">
      <c r="F3543" s="5"/>
    </row>
    <row r="3544" ht="15">
      <c r="F3544" s="5"/>
    </row>
    <row r="3545" ht="15">
      <c r="F3545" s="5"/>
    </row>
    <row r="3546" ht="15">
      <c r="F3546" s="5"/>
    </row>
    <row r="3547" ht="15">
      <c r="F3547" s="5"/>
    </row>
    <row r="3548" ht="15">
      <c r="F3548" s="5"/>
    </row>
    <row r="3549" ht="15">
      <c r="F3549" s="5"/>
    </row>
    <row r="3550" ht="15">
      <c r="F3550" s="5"/>
    </row>
    <row r="3551" ht="15">
      <c r="F3551" s="5"/>
    </row>
    <row r="3552" ht="15">
      <c r="F3552" s="5"/>
    </row>
    <row r="3553" ht="15">
      <c r="F3553" s="5"/>
    </row>
    <row r="3554" ht="15">
      <c r="F3554" s="5"/>
    </row>
    <row r="3555" ht="15">
      <c r="F3555" s="5"/>
    </row>
    <row r="3556" ht="15">
      <c r="F3556" s="5"/>
    </row>
    <row r="3557" ht="15">
      <c r="F3557" s="5"/>
    </row>
    <row r="3558" ht="15">
      <c r="F3558" s="5"/>
    </row>
    <row r="3559" ht="15">
      <c r="F3559" s="5"/>
    </row>
    <row r="3560" ht="15">
      <c r="F3560" s="5"/>
    </row>
    <row r="3561" ht="15">
      <c r="F3561" s="5"/>
    </row>
    <row r="3562" ht="15">
      <c r="F3562" s="5"/>
    </row>
    <row r="3563" ht="15">
      <c r="F3563" s="5"/>
    </row>
    <row r="3564" ht="15">
      <c r="F3564" s="5"/>
    </row>
    <row r="3565" ht="15">
      <c r="F3565" s="5"/>
    </row>
    <row r="3566" ht="15">
      <c r="F3566" s="5"/>
    </row>
    <row r="3567" ht="15">
      <c r="F3567" s="5"/>
    </row>
    <row r="3568" ht="15">
      <c r="F3568" s="5"/>
    </row>
    <row r="3569" ht="15">
      <c r="F3569" s="5"/>
    </row>
    <row r="3570" ht="15">
      <c r="F3570" s="5"/>
    </row>
    <row r="3571" ht="15">
      <c r="F3571" s="5"/>
    </row>
    <row r="3572" ht="15">
      <c r="F3572" s="5"/>
    </row>
    <row r="3573" ht="15">
      <c r="F3573" s="5"/>
    </row>
    <row r="3574" ht="15">
      <c r="F3574" s="5"/>
    </row>
    <row r="3575" ht="15">
      <c r="F3575" s="5"/>
    </row>
    <row r="3576" ht="15">
      <c r="F3576" s="5"/>
    </row>
    <row r="3577" ht="15">
      <c r="F3577" s="5"/>
    </row>
    <row r="3578" ht="15">
      <c r="F3578" s="5"/>
    </row>
    <row r="3579" ht="15">
      <c r="F3579" s="5"/>
    </row>
    <row r="3580" ht="15">
      <c r="F3580" s="5"/>
    </row>
    <row r="3581" ht="15">
      <c r="F3581" s="5"/>
    </row>
    <row r="3582" ht="15">
      <c r="F3582" s="5"/>
    </row>
    <row r="3583" ht="15">
      <c r="F3583" s="5"/>
    </row>
    <row r="3584" ht="15">
      <c r="F3584" s="5"/>
    </row>
    <row r="3585" ht="15">
      <c r="F3585" s="5"/>
    </row>
    <row r="3586" ht="15">
      <c r="F3586" s="5"/>
    </row>
    <row r="3587" ht="15">
      <c r="F3587" s="5"/>
    </row>
    <row r="3588" ht="15">
      <c r="F3588" s="5"/>
    </row>
    <row r="3589" ht="15">
      <c r="F3589" s="5"/>
    </row>
    <row r="3590" ht="15">
      <c r="F3590" s="5"/>
    </row>
    <row r="3591" ht="15">
      <c r="F3591" s="5"/>
    </row>
    <row r="3592" ht="15">
      <c r="F3592" s="5"/>
    </row>
    <row r="3593" ht="15">
      <c r="F3593" s="5"/>
    </row>
    <row r="3594" ht="15">
      <c r="F3594" s="5"/>
    </row>
    <row r="3595" ht="15">
      <c r="F3595" s="5"/>
    </row>
    <row r="3596" ht="15">
      <c r="F3596" s="5"/>
    </row>
    <row r="3597" ht="15">
      <c r="F3597" s="5"/>
    </row>
    <row r="3598" ht="15">
      <c r="F3598" s="5"/>
    </row>
    <row r="3599" ht="15">
      <c r="F3599" s="5"/>
    </row>
    <row r="3600" ht="15">
      <c r="F3600" s="5"/>
    </row>
    <row r="3601" ht="15">
      <c r="F3601" s="5"/>
    </row>
    <row r="3602" ht="15">
      <c r="F3602" s="5"/>
    </row>
    <row r="3603" ht="15">
      <c r="F3603" s="5"/>
    </row>
    <row r="3604" ht="15">
      <c r="F3604" s="5"/>
    </row>
    <row r="3605" ht="15">
      <c r="F3605" s="5"/>
    </row>
    <row r="3606" ht="15">
      <c r="F3606" s="5"/>
    </row>
    <row r="3607" ht="15">
      <c r="F3607" s="5"/>
    </row>
    <row r="3608" ht="15">
      <c r="F3608" s="5"/>
    </row>
    <row r="3609" ht="15">
      <c r="F3609" s="5"/>
    </row>
    <row r="3610" ht="15">
      <c r="F3610" s="5"/>
    </row>
    <row r="3611" ht="15">
      <c r="F3611" s="5"/>
    </row>
    <row r="3612" ht="15">
      <c r="F3612" s="5"/>
    </row>
    <row r="3613" ht="15">
      <c r="F3613" s="5"/>
    </row>
    <row r="3614" ht="15">
      <c r="F3614" s="5"/>
    </row>
    <row r="3615" ht="15">
      <c r="F3615" s="5"/>
    </row>
    <row r="3616" ht="15">
      <c r="F3616" s="5"/>
    </row>
    <row r="3617" ht="15">
      <c r="F3617" s="5"/>
    </row>
    <row r="3618" ht="15">
      <c r="F3618" s="5"/>
    </row>
    <row r="3619" ht="15">
      <c r="F3619" s="5"/>
    </row>
    <row r="3620" ht="15">
      <c r="F3620" s="5"/>
    </row>
    <row r="3621" ht="15">
      <c r="F3621" s="5"/>
    </row>
    <row r="3622" ht="15">
      <c r="F3622" s="5"/>
    </row>
    <row r="3623" ht="15">
      <c r="F3623" s="5"/>
    </row>
    <row r="3624" ht="15">
      <c r="F3624" s="5"/>
    </row>
    <row r="3625" ht="15">
      <c r="F3625" s="5"/>
    </row>
    <row r="3626" ht="15">
      <c r="F3626" s="5"/>
    </row>
    <row r="3627" ht="15">
      <c r="F3627" s="5"/>
    </row>
    <row r="3628" ht="15">
      <c r="F3628" s="5"/>
    </row>
    <row r="3629" ht="15">
      <c r="F3629" s="5"/>
    </row>
    <row r="3630" ht="15">
      <c r="F3630" s="5"/>
    </row>
    <row r="3631" ht="15">
      <c r="F3631" s="5"/>
    </row>
    <row r="3632" ht="15">
      <c r="F3632" s="5"/>
    </row>
    <row r="3633" ht="15">
      <c r="F3633" s="5"/>
    </row>
    <row r="3634" ht="15">
      <c r="F3634" s="5"/>
    </row>
    <row r="3635" ht="15">
      <c r="F3635" s="5"/>
    </row>
    <row r="3636" ht="15">
      <c r="F3636" s="5"/>
    </row>
    <row r="3637" ht="15">
      <c r="F3637" s="5"/>
    </row>
    <row r="3638" ht="15">
      <c r="F3638" s="5"/>
    </row>
    <row r="3639" ht="15">
      <c r="F3639" s="5"/>
    </row>
    <row r="3640" ht="15">
      <c r="F3640" s="5"/>
    </row>
    <row r="3641" ht="15">
      <c r="F3641" s="5"/>
    </row>
    <row r="3642" ht="15">
      <c r="F3642" s="5"/>
    </row>
    <row r="3643" ht="15">
      <c r="F3643" s="5"/>
    </row>
    <row r="3644" ht="15">
      <c r="F3644" s="5"/>
    </row>
    <row r="3645" ht="15">
      <c r="F3645" s="5"/>
    </row>
    <row r="3646" ht="15">
      <c r="F3646" s="5"/>
    </row>
    <row r="3647" ht="15">
      <c r="F3647" s="5"/>
    </row>
    <row r="3648" ht="15">
      <c r="F3648" s="5"/>
    </row>
    <row r="3649" ht="15">
      <c r="F3649" s="5"/>
    </row>
    <row r="3650" ht="15">
      <c r="F3650" s="5"/>
    </row>
    <row r="3651" ht="15">
      <c r="F3651" s="5"/>
    </row>
    <row r="3652" ht="15">
      <c r="F3652" s="5"/>
    </row>
    <row r="3653" ht="15">
      <c r="F3653" s="5"/>
    </row>
    <row r="3654" ht="15">
      <c r="F3654" s="5"/>
    </row>
    <row r="3655" ht="15">
      <c r="F3655" s="5"/>
    </row>
    <row r="3656" ht="15">
      <c r="F3656" s="5"/>
    </row>
    <row r="3657" ht="15">
      <c r="F3657" s="5"/>
    </row>
    <row r="3658" ht="15">
      <c r="F3658" s="5"/>
    </row>
    <row r="3659" ht="15">
      <c r="F3659" s="5"/>
    </row>
    <row r="3660" ht="15">
      <c r="F3660" s="5"/>
    </row>
    <row r="3661" ht="15">
      <c r="F3661" s="5"/>
    </row>
    <row r="3662" ht="15">
      <c r="F3662" s="5"/>
    </row>
    <row r="3663" ht="15">
      <c r="F3663" s="5"/>
    </row>
    <row r="3664" ht="15">
      <c r="F3664" s="5"/>
    </row>
    <row r="3665" ht="15">
      <c r="F3665" s="5"/>
    </row>
    <row r="3666" ht="15">
      <c r="F3666" s="5"/>
    </row>
    <row r="3667" ht="15">
      <c r="F3667" s="5"/>
    </row>
    <row r="3668" ht="15">
      <c r="F3668" s="5"/>
    </row>
    <row r="3669" ht="15">
      <c r="F3669" s="5"/>
    </row>
    <row r="3670" ht="15">
      <c r="F3670" s="5"/>
    </row>
    <row r="3671" ht="15">
      <c r="F3671" s="5"/>
    </row>
    <row r="3672" ht="15">
      <c r="F3672" s="5"/>
    </row>
    <row r="3673" ht="15">
      <c r="F3673" s="5"/>
    </row>
    <row r="3674" ht="15">
      <c r="F3674" s="5"/>
    </row>
    <row r="3675" ht="15">
      <c r="F3675" s="5"/>
    </row>
    <row r="3676" ht="15">
      <c r="F3676" s="5"/>
    </row>
    <row r="3677" ht="15">
      <c r="F3677" s="5"/>
    </row>
    <row r="3678" ht="15">
      <c r="F3678" s="5"/>
    </row>
    <row r="3679" ht="15">
      <c r="F3679" s="5"/>
    </row>
    <row r="3680" ht="15">
      <c r="F3680" s="5"/>
    </row>
    <row r="3681" ht="15">
      <c r="F3681" s="5"/>
    </row>
    <row r="3682" ht="15">
      <c r="F3682" s="5"/>
    </row>
    <row r="3683" ht="15">
      <c r="F3683" s="5"/>
    </row>
    <row r="3684" ht="15">
      <c r="F3684" s="5"/>
    </row>
    <row r="3685" ht="15">
      <c r="F3685" s="5"/>
    </row>
    <row r="3686" ht="15">
      <c r="F3686" s="5"/>
    </row>
    <row r="3687" ht="15">
      <c r="F3687" s="5"/>
    </row>
    <row r="3688" ht="15">
      <c r="F3688" s="5"/>
    </row>
    <row r="3689" ht="15">
      <c r="F3689" s="5"/>
    </row>
    <row r="3690" ht="15">
      <c r="F3690" s="5"/>
    </row>
    <row r="3691" ht="15">
      <c r="F3691" s="5"/>
    </row>
    <row r="3692" ht="15">
      <c r="F3692" s="5"/>
    </row>
    <row r="3693" ht="15">
      <c r="F3693" s="5"/>
    </row>
    <row r="3694" ht="15">
      <c r="F3694" s="5"/>
    </row>
    <row r="3695" ht="15">
      <c r="F3695" s="5"/>
    </row>
    <row r="3696" ht="15">
      <c r="F3696" s="5"/>
    </row>
    <row r="3697" ht="15">
      <c r="F3697" s="5"/>
    </row>
    <row r="3698" ht="15">
      <c r="F3698" s="5"/>
    </row>
    <row r="3699" ht="15">
      <c r="F3699" s="5"/>
    </row>
    <row r="3700" ht="15">
      <c r="F3700" s="5"/>
    </row>
    <row r="3701" ht="15">
      <c r="F3701" s="5"/>
    </row>
    <row r="3702" ht="15">
      <c r="F3702" s="5"/>
    </row>
    <row r="3703" ht="15">
      <c r="F3703" s="5"/>
    </row>
    <row r="3704" ht="15">
      <c r="F3704" s="5"/>
    </row>
    <row r="3705" ht="15">
      <c r="F3705" s="5"/>
    </row>
    <row r="3706" ht="15">
      <c r="F3706" s="5"/>
    </row>
    <row r="3707" ht="15">
      <c r="F3707" s="5"/>
    </row>
    <row r="3708" ht="15">
      <c r="F3708" s="5"/>
    </row>
    <row r="3709" ht="15">
      <c r="F3709" s="5"/>
    </row>
    <row r="3710" ht="15">
      <c r="F3710" s="5"/>
    </row>
    <row r="3711" ht="15">
      <c r="F3711" s="5"/>
    </row>
    <row r="3712" ht="15">
      <c r="F3712" s="5"/>
    </row>
    <row r="3713" ht="15">
      <c r="F3713" s="5"/>
    </row>
    <row r="3714" ht="15">
      <c r="F3714" s="5"/>
    </row>
    <row r="3715" ht="15">
      <c r="F3715" s="5"/>
    </row>
    <row r="3716" ht="15">
      <c r="F3716" s="5"/>
    </row>
    <row r="3717" ht="15">
      <c r="F3717" s="5"/>
    </row>
    <row r="3718" ht="15">
      <c r="F3718" s="5"/>
    </row>
    <row r="3719" ht="15">
      <c r="F3719" s="5"/>
    </row>
    <row r="3720" ht="15">
      <c r="F3720" s="5"/>
    </row>
    <row r="3721" ht="15">
      <c r="F3721" s="5"/>
    </row>
    <row r="3722" ht="15">
      <c r="F3722" s="5"/>
    </row>
    <row r="3723" ht="15">
      <c r="F3723" s="5"/>
    </row>
    <row r="3724" ht="15">
      <c r="F3724" s="5"/>
    </row>
    <row r="3725" ht="15">
      <c r="F3725" s="5"/>
    </row>
    <row r="3726" ht="15">
      <c r="F3726" s="5"/>
    </row>
    <row r="3727" ht="15">
      <c r="F3727" s="5"/>
    </row>
    <row r="3728" ht="15">
      <c r="F3728" s="5"/>
    </row>
    <row r="3729" ht="15">
      <c r="F3729" s="5"/>
    </row>
    <row r="3730" ht="15">
      <c r="F3730" s="5"/>
    </row>
    <row r="3731" ht="15">
      <c r="F3731" s="5"/>
    </row>
    <row r="3732" ht="15">
      <c r="F3732" s="5"/>
    </row>
    <row r="3733" ht="15">
      <c r="F3733" s="5"/>
    </row>
    <row r="3734" ht="15">
      <c r="F3734" s="5"/>
    </row>
    <row r="3735" ht="15">
      <c r="F3735" s="5"/>
    </row>
    <row r="3736" ht="15">
      <c r="F3736" s="5"/>
    </row>
    <row r="3737" ht="15">
      <c r="F3737" s="5"/>
    </row>
    <row r="3738" ht="15">
      <c r="F3738" s="5"/>
    </row>
    <row r="3739" ht="15">
      <c r="F3739" s="5"/>
    </row>
    <row r="3740" ht="15">
      <c r="F3740" s="5"/>
    </row>
    <row r="3741" ht="15">
      <c r="F3741" s="5"/>
    </row>
    <row r="3742" ht="15">
      <c r="F3742" s="5"/>
    </row>
    <row r="3743" ht="15">
      <c r="F3743" s="5"/>
    </row>
    <row r="3744" ht="15">
      <c r="F3744" s="5"/>
    </row>
    <row r="3745" ht="15">
      <c r="F3745" s="5"/>
    </row>
    <row r="3746" ht="15">
      <c r="F3746" s="5"/>
    </row>
    <row r="3747" ht="15">
      <c r="F3747" s="5"/>
    </row>
    <row r="3748" ht="15">
      <c r="F3748" s="5"/>
    </row>
    <row r="3749" ht="15">
      <c r="F3749" s="5"/>
    </row>
    <row r="3750" ht="15">
      <c r="F3750" s="5"/>
    </row>
    <row r="3751" ht="15">
      <c r="F3751" s="5"/>
    </row>
    <row r="3752" ht="15">
      <c r="F3752" s="5"/>
    </row>
    <row r="3753" ht="15">
      <c r="F3753" s="5"/>
    </row>
    <row r="3754" ht="15">
      <c r="F3754" s="5"/>
    </row>
    <row r="3755" ht="15">
      <c r="F3755" s="5"/>
    </row>
    <row r="3756" ht="15">
      <c r="F3756" s="5"/>
    </row>
    <row r="3757" ht="15">
      <c r="F3757" s="5"/>
    </row>
    <row r="3758" ht="15">
      <c r="F3758" s="5"/>
    </row>
    <row r="3759" ht="15">
      <c r="F3759" s="5"/>
    </row>
    <row r="3760" ht="15">
      <c r="F3760" s="5"/>
    </row>
    <row r="3761" ht="15">
      <c r="F3761" s="5"/>
    </row>
    <row r="3762" ht="15">
      <c r="F3762" s="5"/>
    </row>
    <row r="3763" ht="15">
      <c r="F3763" s="5"/>
    </row>
    <row r="3764" ht="15">
      <c r="F3764" s="5"/>
    </row>
    <row r="3765" ht="15">
      <c r="F3765" s="5"/>
    </row>
    <row r="3766" ht="15">
      <c r="F3766" s="5"/>
    </row>
    <row r="3767" ht="15">
      <c r="F3767" s="5"/>
    </row>
    <row r="3768" ht="15">
      <c r="F3768" s="5"/>
    </row>
    <row r="3769" ht="15">
      <c r="F3769" s="5"/>
    </row>
    <row r="3770" ht="15">
      <c r="F3770" s="5"/>
    </row>
    <row r="3771" ht="15">
      <c r="F3771" s="5"/>
    </row>
    <row r="3772" ht="15">
      <c r="F3772" s="5"/>
    </row>
    <row r="3773" ht="15">
      <c r="F3773" s="5"/>
    </row>
    <row r="3774" ht="15">
      <c r="F3774" s="5"/>
    </row>
    <row r="3775" ht="15">
      <c r="F3775" s="5"/>
    </row>
    <row r="3776" ht="15">
      <c r="F3776" s="5"/>
    </row>
    <row r="3777" ht="15">
      <c r="F3777" s="5"/>
    </row>
    <row r="3778" ht="15">
      <c r="F3778" s="5"/>
    </row>
    <row r="3779" ht="15">
      <c r="F3779" s="5"/>
    </row>
    <row r="3780" ht="15">
      <c r="F3780" s="5"/>
    </row>
    <row r="3781" ht="15">
      <c r="F3781" s="5"/>
    </row>
    <row r="3782" ht="15">
      <c r="F3782" s="5"/>
    </row>
    <row r="3783" ht="15">
      <c r="F3783" s="5"/>
    </row>
    <row r="3784" ht="15">
      <c r="F3784" s="5"/>
    </row>
    <row r="3785" ht="15">
      <c r="F3785" s="5"/>
    </row>
    <row r="3786" ht="15">
      <c r="F3786" s="5"/>
    </row>
    <row r="3787" ht="15">
      <c r="F3787" s="5"/>
    </row>
    <row r="3788" ht="15">
      <c r="F3788" s="5"/>
    </row>
    <row r="3789" ht="15">
      <c r="F3789" s="5"/>
    </row>
    <row r="3790" ht="15">
      <c r="F3790" s="5"/>
    </row>
    <row r="3791" ht="15">
      <c r="F3791" s="5"/>
    </row>
    <row r="3792" ht="15">
      <c r="F3792" s="5"/>
    </row>
    <row r="3793" ht="15">
      <c r="F3793" s="5"/>
    </row>
    <row r="3794" ht="15">
      <c r="F3794" s="5"/>
    </row>
    <row r="3795" ht="15">
      <c r="F3795" s="5"/>
    </row>
    <row r="3796" ht="15">
      <c r="F3796" s="5"/>
    </row>
    <row r="3797" ht="15">
      <c r="F3797" s="5"/>
    </row>
    <row r="3798" ht="15">
      <c r="F3798" s="5"/>
    </row>
    <row r="3799" ht="15">
      <c r="F3799" s="5"/>
    </row>
    <row r="3800" ht="15">
      <c r="F3800" s="5"/>
    </row>
    <row r="3801" ht="15">
      <c r="F3801" s="5"/>
    </row>
    <row r="3802" ht="15">
      <c r="F3802" s="5"/>
    </row>
    <row r="3803" ht="15">
      <c r="F3803" s="5"/>
    </row>
    <row r="3804" ht="15">
      <c r="F3804" s="5"/>
    </row>
    <row r="3805" ht="15">
      <c r="F3805" s="5"/>
    </row>
    <row r="3806" ht="15">
      <c r="F3806" s="5"/>
    </row>
    <row r="3807" ht="15">
      <c r="F3807" s="5"/>
    </row>
    <row r="3808" ht="15">
      <c r="F3808" s="5"/>
    </row>
    <row r="3809" ht="15">
      <c r="F3809" s="5"/>
    </row>
    <row r="3810" ht="15">
      <c r="F3810" s="5"/>
    </row>
    <row r="3811" ht="15">
      <c r="F3811" s="5"/>
    </row>
    <row r="3812" ht="15">
      <c r="F3812" s="5"/>
    </row>
    <row r="3813" ht="15">
      <c r="F3813" s="5"/>
    </row>
    <row r="3814" ht="15">
      <c r="F3814" s="5"/>
    </row>
    <row r="3815" ht="15">
      <c r="F3815" s="5"/>
    </row>
    <row r="3816" ht="15">
      <c r="F3816" s="5"/>
    </row>
    <row r="3817" ht="15">
      <c r="F3817" s="5"/>
    </row>
    <row r="3818" ht="15">
      <c r="F3818" s="5"/>
    </row>
    <row r="3819" ht="15">
      <c r="F3819" s="5"/>
    </row>
    <row r="3820" ht="15">
      <c r="F3820" s="5"/>
    </row>
    <row r="3821" ht="15">
      <c r="F3821" s="5"/>
    </row>
    <row r="3822" ht="15">
      <c r="F3822" s="5"/>
    </row>
    <row r="3823" ht="15">
      <c r="F3823" s="5"/>
    </row>
    <row r="3824" ht="15">
      <c r="F3824" s="5"/>
    </row>
    <row r="3825" ht="15">
      <c r="F3825" s="5"/>
    </row>
    <row r="3826" ht="15">
      <c r="F3826" s="5"/>
    </row>
    <row r="3827" ht="15">
      <c r="F3827" s="5"/>
    </row>
    <row r="3828" ht="15">
      <c r="F3828" s="5"/>
    </row>
    <row r="3829" ht="15">
      <c r="F3829" s="5"/>
    </row>
    <row r="3830" ht="15">
      <c r="F3830" s="5"/>
    </row>
    <row r="3831" ht="15">
      <c r="F3831" s="5"/>
    </row>
    <row r="3832" ht="15">
      <c r="F3832" s="5"/>
    </row>
    <row r="3833" ht="15">
      <c r="F3833" s="5"/>
    </row>
    <row r="3834" ht="15">
      <c r="F3834" s="5"/>
    </row>
    <row r="3835" ht="15">
      <c r="F3835" s="5"/>
    </row>
    <row r="3836" ht="15">
      <c r="F3836" s="5"/>
    </row>
    <row r="3837" ht="15">
      <c r="F3837" s="5"/>
    </row>
    <row r="3838" ht="15">
      <c r="F3838" s="5"/>
    </row>
    <row r="3839" ht="15">
      <c r="F3839" s="5"/>
    </row>
    <row r="3840" ht="15">
      <c r="F3840" s="5"/>
    </row>
    <row r="3841" ht="15">
      <c r="F3841" s="5"/>
    </row>
    <row r="3842" ht="15">
      <c r="F3842" s="5"/>
    </row>
    <row r="3843" ht="15">
      <c r="F3843" s="5"/>
    </row>
    <row r="3844" ht="15">
      <c r="F3844" s="5"/>
    </row>
    <row r="3845" ht="15">
      <c r="F3845" s="5"/>
    </row>
    <row r="3846" ht="15">
      <c r="F3846" s="5"/>
    </row>
    <row r="3847" ht="15">
      <c r="F3847" s="5"/>
    </row>
    <row r="3848" ht="15">
      <c r="F3848" s="5"/>
    </row>
    <row r="3849" ht="15">
      <c r="F3849" s="5"/>
    </row>
    <row r="3850" ht="15">
      <c r="F3850" s="5"/>
    </row>
    <row r="3851" ht="15">
      <c r="F3851" s="5"/>
    </row>
    <row r="3852" ht="15">
      <c r="F3852" s="5"/>
    </row>
    <row r="3853" ht="15">
      <c r="F3853" s="5"/>
    </row>
    <row r="3854" ht="15">
      <c r="F3854" s="5"/>
    </row>
    <row r="3855" ht="15">
      <c r="F3855" s="5"/>
    </row>
    <row r="3856" ht="15">
      <c r="F3856" s="5"/>
    </row>
    <row r="3857" ht="15">
      <c r="F3857" s="5"/>
    </row>
    <row r="3858" ht="15">
      <c r="F3858" s="5"/>
    </row>
    <row r="3859" ht="15">
      <c r="F3859" s="5"/>
    </row>
    <row r="3860" ht="15">
      <c r="F3860" s="5"/>
    </row>
    <row r="3861" ht="15">
      <c r="F3861" s="5"/>
    </row>
    <row r="3862" ht="15">
      <c r="F3862" s="5"/>
    </row>
    <row r="3863" ht="15">
      <c r="F3863" s="5"/>
    </row>
    <row r="3864" ht="15">
      <c r="F3864" s="5"/>
    </row>
    <row r="3865" ht="15">
      <c r="F3865" s="5"/>
    </row>
    <row r="3866" ht="15">
      <c r="F3866" s="5"/>
    </row>
    <row r="3867" ht="15">
      <c r="F3867" s="5"/>
    </row>
    <row r="3868" ht="15">
      <c r="F3868" s="5"/>
    </row>
    <row r="3869" ht="15">
      <c r="F3869" s="5"/>
    </row>
    <row r="3870" ht="15">
      <c r="F3870" s="5"/>
    </row>
    <row r="3871" ht="15">
      <c r="F3871" s="5"/>
    </row>
    <row r="3872" ht="15">
      <c r="F3872" s="5"/>
    </row>
    <row r="3873" ht="15">
      <c r="F3873" s="5"/>
    </row>
    <row r="3874" ht="15">
      <c r="F3874" s="5"/>
    </row>
    <row r="3875" ht="15">
      <c r="F3875" s="5"/>
    </row>
    <row r="3876" ht="15">
      <c r="F3876" s="5"/>
    </row>
    <row r="3877" ht="15">
      <c r="F3877" s="5"/>
    </row>
    <row r="3878" ht="15">
      <c r="F3878" s="5"/>
    </row>
    <row r="3879" ht="15">
      <c r="F3879" s="5"/>
    </row>
    <row r="3880" ht="15">
      <c r="F3880" s="5"/>
    </row>
    <row r="3881" ht="15">
      <c r="F3881" s="5"/>
    </row>
    <row r="3882" ht="15">
      <c r="F3882" s="5"/>
    </row>
    <row r="3883" ht="15">
      <c r="F3883" s="5"/>
    </row>
    <row r="3884" ht="15">
      <c r="F3884" s="5"/>
    </row>
    <row r="3885" ht="15">
      <c r="F3885" s="5"/>
    </row>
    <row r="3886" ht="15">
      <c r="F3886" s="5"/>
    </row>
    <row r="3887" ht="15">
      <c r="F3887" s="5"/>
    </row>
    <row r="3888" ht="15">
      <c r="F3888" s="5"/>
    </row>
    <row r="3889" ht="15">
      <c r="F3889" s="5"/>
    </row>
    <row r="3890" ht="15">
      <c r="F3890" s="5"/>
    </row>
    <row r="3891" ht="15">
      <c r="F3891" s="5"/>
    </row>
    <row r="3892" ht="15">
      <c r="F3892" s="5"/>
    </row>
    <row r="3893" ht="15">
      <c r="F3893" s="5"/>
    </row>
    <row r="3894" ht="15">
      <c r="F3894" s="5"/>
    </row>
    <row r="3895" ht="15">
      <c r="F3895" s="5"/>
    </row>
    <row r="3896" ht="15">
      <c r="F3896" s="5"/>
    </row>
    <row r="3897" ht="15">
      <c r="F3897" s="5"/>
    </row>
    <row r="3898" ht="15">
      <c r="F3898" s="5"/>
    </row>
    <row r="3899" ht="15">
      <c r="F3899" s="5"/>
    </row>
    <row r="3900" ht="15">
      <c r="F3900" s="5"/>
    </row>
    <row r="3901" ht="15">
      <c r="F3901" s="5"/>
    </row>
    <row r="3902" ht="15">
      <c r="F3902" s="5"/>
    </row>
    <row r="3903" ht="15">
      <c r="F3903" s="5"/>
    </row>
    <row r="3904" ht="15">
      <c r="F3904" s="5"/>
    </row>
    <row r="3905" ht="15">
      <c r="F3905" s="5"/>
    </row>
    <row r="3906" ht="15">
      <c r="F3906" s="5"/>
    </row>
    <row r="3907" ht="15">
      <c r="F3907" s="5"/>
    </row>
    <row r="3908" ht="15">
      <c r="F3908" s="5"/>
    </row>
    <row r="3909" ht="15">
      <c r="F3909" s="5"/>
    </row>
    <row r="3910" ht="15">
      <c r="F3910" s="5"/>
    </row>
    <row r="3911" ht="15">
      <c r="F3911" s="5"/>
    </row>
    <row r="3912" ht="15">
      <c r="F3912" s="5"/>
    </row>
    <row r="3913" ht="15">
      <c r="F3913" s="5"/>
    </row>
    <row r="3914" ht="15">
      <c r="F3914" s="5"/>
    </row>
    <row r="3915" ht="15">
      <c r="F3915" s="5"/>
    </row>
    <row r="3916" ht="15">
      <c r="F3916" s="5"/>
    </row>
    <row r="3917" ht="15">
      <c r="F3917" s="5"/>
    </row>
    <row r="3918" ht="15">
      <c r="F3918" s="5"/>
    </row>
    <row r="3919" ht="15">
      <c r="F3919" s="5"/>
    </row>
  </sheetData>
  <sheetProtection/>
  <mergeCells count="29">
    <mergeCell ref="A14:E14"/>
    <mergeCell ref="A21:E21"/>
    <mergeCell ref="A24:G24"/>
    <mergeCell ref="A18:F18"/>
    <mergeCell ref="A706:B706"/>
    <mergeCell ref="A51:E51"/>
    <mergeCell ref="A50:E50"/>
    <mergeCell ref="A49:E49"/>
    <mergeCell ref="A19:E19"/>
    <mergeCell ref="A669:B669"/>
    <mergeCell ref="A676:E676"/>
    <mergeCell ref="A53:E53"/>
    <mergeCell ref="A722:E722"/>
    <mergeCell ref="A724:E724"/>
    <mergeCell ref="A743:D743"/>
    <mergeCell ref="A757:E757"/>
    <mergeCell ref="A778:D778"/>
    <mergeCell ref="A796:E796"/>
    <mergeCell ref="A808:D808"/>
    <mergeCell ref="A812:E812"/>
    <mergeCell ref="A818:D818"/>
    <mergeCell ref="A829:E829"/>
    <mergeCell ref="A1372:E1372"/>
    <mergeCell ref="A839:B839"/>
    <mergeCell ref="A878:E878"/>
    <mergeCell ref="A998:E998"/>
    <mergeCell ref="A1013:E1013"/>
    <mergeCell ref="A1137:C1137"/>
    <mergeCell ref="A1314:E1314"/>
  </mergeCells>
  <printOptions/>
  <pageMargins left="0.75" right="0.75" top="1" bottom="1" header="0.5" footer="0.5"/>
  <pageSetup horizontalDpi="600" verticalDpi="600" orientation="portrait" paperSize="9" scale="97" r:id="rId3"/>
  <headerFooter alignWithMargins="0">
    <oddFooter>&amp;CStranica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</dc:creator>
  <cp:keywords/>
  <dc:description/>
  <cp:lastModifiedBy>Preko</cp:lastModifiedBy>
  <cp:lastPrinted>2018-06-20T11:57:59Z</cp:lastPrinted>
  <dcterms:created xsi:type="dcterms:W3CDTF">2004-02-08T16:01:24Z</dcterms:created>
  <dcterms:modified xsi:type="dcterms:W3CDTF">2018-07-16T06:46:34Z</dcterms:modified>
  <cp:category/>
  <cp:version/>
  <cp:contentType/>
  <cp:contentStatus/>
</cp:coreProperties>
</file>